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4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5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codeName="Ten_skoroszyt" defaultThemeVersion="166925"/>
  <mc:AlternateContent xmlns:mc="http://schemas.openxmlformats.org/markup-compatibility/2006">
    <mc:Choice Requires="x15">
      <x15ac:absPath xmlns:x15ac="http://schemas.microsoft.com/office/spreadsheetml/2010/11/ac" url="C:\Users\MSERWANSKASWIETEK\Desktop\"/>
    </mc:Choice>
  </mc:AlternateContent>
  <xr:revisionPtr revIDLastSave="0" documentId="13_ncr:1_{786F69DA-B5A6-451F-B372-E60A986E26E5}" xr6:coauthVersionLast="47" xr6:coauthVersionMax="47" xr10:uidLastSave="{00000000-0000-0000-0000-000000000000}"/>
  <bookViews>
    <workbookView xWindow="-120" yWindow="-120" windowWidth="29040" windowHeight="15840" activeTab="1" xr2:uid="{5B32B8F8-A2C6-C345-9D48-4D84ABD64085}"/>
  </bookViews>
  <sheets>
    <sheet name="przykład" sheetId="7" r:id="rId1"/>
    <sheet name="DANE" sheetId="2" r:id="rId2"/>
    <sheet name="WYKRESY (2)" sheetId="4" state="hidden" r:id="rId3"/>
    <sheet name="WYKRESY" sheetId="1" state="hidden" r:id="rId4"/>
    <sheet name="WYKRESY_przyklad" sheetId="8" state="hidden" r:id="rId5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9" i="8" l="1"/>
  <c r="K9" i="8"/>
  <c r="J9" i="8"/>
  <c r="H9" i="8"/>
  <c r="G9" i="8"/>
  <c r="F9" i="8"/>
  <c r="D9" i="8"/>
  <c r="C9" i="8"/>
  <c r="B9" i="8"/>
  <c r="M7" i="8"/>
  <c r="L7" i="8"/>
  <c r="K7" i="8"/>
  <c r="J7" i="8"/>
  <c r="I7" i="8"/>
  <c r="H7" i="8"/>
  <c r="G7" i="8"/>
  <c r="F7" i="8"/>
  <c r="E7" i="8"/>
  <c r="D7" i="8"/>
  <c r="C7" i="8"/>
  <c r="B7" i="8"/>
  <c r="B6" i="8"/>
  <c r="M5" i="8"/>
  <c r="L5" i="8"/>
  <c r="K5" i="8"/>
  <c r="J5" i="8"/>
  <c r="I5" i="8"/>
  <c r="H5" i="8"/>
  <c r="G5" i="8"/>
  <c r="F5" i="8"/>
  <c r="E5" i="8"/>
  <c r="D5" i="8"/>
  <c r="C5" i="8"/>
  <c r="M4" i="8"/>
  <c r="L4" i="8"/>
  <c r="K4" i="8"/>
  <c r="J4" i="8"/>
  <c r="I4" i="8"/>
  <c r="H4" i="8"/>
  <c r="G4" i="8"/>
  <c r="F4" i="8"/>
  <c r="E4" i="8"/>
  <c r="D4" i="8"/>
  <c r="C4" i="8"/>
  <c r="M3" i="8"/>
  <c r="L3" i="8"/>
  <c r="K3" i="8"/>
  <c r="J3" i="8"/>
  <c r="I3" i="8"/>
  <c r="H3" i="8"/>
  <c r="G3" i="8"/>
  <c r="F3" i="8"/>
  <c r="E3" i="8"/>
  <c r="D3" i="8"/>
  <c r="C3" i="8"/>
  <c r="C6" i="8"/>
  <c r="D6" i="8" s="1"/>
  <c r="E6" i="8" s="1"/>
  <c r="F6" i="8" s="1"/>
  <c r="G6" i="8" s="1"/>
  <c r="H6" i="8" s="1"/>
  <c r="I6" i="8" s="1"/>
  <c r="J6" i="8" s="1"/>
  <c r="K6" i="8" s="1"/>
  <c r="L6" i="8" s="1"/>
  <c r="M6" i="8" s="1"/>
  <c r="M29" i="7"/>
  <c r="M9" i="8" s="1"/>
  <c r="L29" i="7"/>
  <c r="K29" i="7"/>
  <c r="J29" i="7"/>
  <c r="I29" i="7"/>
  <c r="I9" i="8" s="1"/>
  <c r="H29" i="7"/>
  <c r="G29" i="7"/>
  <c r="F29" i="7"/>
  <c r="E29" i="7"/>
  <c r="E9" i="8" s="1"/>
  <c r="D29" i="7"/>
  <c r="C29" i="7"/>
  <c r="B29" i="7"/>
  <c r="M7" i="1"/>
  <c r="L7" i="1"/>
  <c r="K7" i="1"/>
  <c r="J7" i="1"/>
  <c r="I7" i="1"/>
  <c r="H7" i="1"/>
  <c r="G7" i="1"/>
  <c r="F7" i="1"/>
  <c r="E7" i="1"/>
  <c r="D7" i="1"/>
  <c r="C7" i="1"/>
  <c r="B7" i="1"/>
  <c r="M29" i="2"/>
  <c r="M9" i="1" s="1"/>
  <c r="L29" i="2"/>
  <c r="L9" i="1" s="1"/>
  <c r="K29" i="2"/>
  <c r="K9" i="1" s="1"/>
  <c r="J29" i="2"/>
  <c r="J9" i="1" s="1"/>
  <c r="I29" i="2"/>
  <c r="I9" i="1" s="1"/>
  <c r="H29" i="2"/>
  <c r="H9" i="1" s="1"/>
  <c r="G29" i="2"/>
  <c r="G9" i="1" s="1"/>
  <c r="F29" i="2"/>
  <c r="F9" i="1" s="1"/>
  <c r="E29" i="2"/>
  <c r="E9" i="1" s="1"/>
  <c r="D29" i="2"/>
  <c r="D9" i="1" s="1"/>
  <c r="C29" i="2"/>
  <c r="C9" i="1" s="1"/>
  <c r="B29" i="2"/>
  <c r="B9" i="1" s="1"/>
  <c r="M5" i="1"/>
  <c r="L5" i="1"/>
  <c r="K5" i="1"/>
  <c r="J5" i="1"/>
  <c r="I5" i="1"/>
  <c r="H5" i="1"/>
  <c r="G5" i="1"/>
  <c r="F5" i="1"/>
  <c r="E5" i="1"/>
  <c r="D5" i="1"/>
  <c r="M4" i="1"/>
  <c r="L4" i="1"/>
  <c r="K4" i="1"/>
  <c r="J4" i="1"/>
  <c r="I4" i="1"/>
  <c r="H4" i="1"/>
  <c r="G4" i="1"/>
  <c r="F4" i="1"/>
  <c r="E4" i="1"/>
  <c r="D4" i="1"/>
  <c r="M3" i="1"/>
  <c r="L3" i="1"/>
  <c r="K3" i="1"/>
  <c r="J3" i="1"/>
  <c r="I3" i="1"/>
  <c r="H3" i="1"/>
  <c r="G3" i="1"/>
  <c r="F3" i="1"/>
  <c r="E3" i="1"/>
  <c r="D3" i="1"/>
  <c r="C5" i="1"/>
  <c r="C4" i="1"/>
  <c r="C3" i="1"/>
  <c r="B6" i="1"/>
  <c r="C6" i="1" s="1"/>
  <c r="D6" i="1" s="1"/>
  <c r="E6" i="1" s="1"/>
  <c r="F6" i="1" s="1"/>
  <c r="G6" i="1" s="1"/>
  <c r="H6" i="1" s="1"/>
  <c r="I6" i="1" s="1"/>
  <c r="J6" i="1" s="1"/>
  <c r="K6" i="1" s="1"/>
  <c r="L6" i="1" s="1"/>
  <c r="M6" i="1" s="1"/>
  <c r="M5" i="4"/>
  <c r="L5" i="4"/>
  <c r="K5" i="4"/>
  <c r="J5" i="4"/>
  <c r="I5" i="4"/>
  <c r="H5" i="4"/>
  <c r="G5" i="4"/>
  <c r="F5" i="4"/>
  <c r="E5" i="4"/>
  <c r="D5" i="4"/>
  <c r="C5" i="4"/>
  <c r="M4" i="4"/>
  <c r="L4" i="4"/>
  <c r="K4" i="4"/>
  <c r="J4" i="4"/>
  <c r="I4" i="4"/>
  <c r="H4" i="4"/>
  <c r="G4" i="4"/>
  <c r="F4" i="4"/>
  <c r="E4" i="4"/>
  <c r="D4" i="4"/>
  <c r="C4" i="4"/>
  <c r="M3" i="4"/>
  <c r="L3" i="4"/>
  <c r="K3" i="4"/>
  <c r="J3" i="4"/>
  <c r="I3" i="4"/>
  <c r="H3" i="4"/>
  <c r="G3" i="4"/>
  <c r="F3" i="4"/>
  <c r="E3" i="4"/>
  <c r="D3" i="4"/>
  <c r="C3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Szymon Brzosko</author>
    <author>Marta Serwanska-Swietek (DKC)</author>
  </authors>
  <commentList>
    <comment ref="A2" authorId="0" shapeId="0" xr:uid="{7A705460-BA69-4F96-943C-19FCFFC2084F}">
      <text>
        <r>
          <rPr>
            <sz val="16"/>
            <color rgb="FF000000"/>
            <rFont val="Arial"/>
            <family val="2"/>
            <charset val="238"/>
          </rPr>
          <t xml:space="preserve">Liczba pacjentów spełniającuch kreteria kwalifikacji do interwencji w tym miesiącu,
</t>
        </r>
        <r>
          <rPr>
            <sz val="16"/>
            <color rgb="FF000000"/>
            <rFont val="Arial"/>
            <family val="2"/>
            <charset val="238"/>
          </rPr>
          <t xml:space="preserve">np. osoby z P&gt; 6 mg/dl w aktualnym miesiącu; to jest wartość wprowadzana co miesiąć po przejrzeniu wyników fosfatemii </t>
        </r>
      </text>
    </comment>
    <comment ref="A3" authorId="1" shapeId="0" xr:uid="{ACC95B36-8BAB-4110-8529-2790601CEB36}">
      <text>
        <r>
          <rPr>
            <sz val="9"/>
            <color rgb="FF000000"/>
            <rFont val="Tahoma"/>
            <family val="2"/>
            <charset val="238"/>
          </rPr>
          <t xml:space="preserve">
</t>
        </r>
        <r>
          <rPr>
            <sz val="16"/>
            <color rgb="FF000000"/>
            <rFont val="Arial"/>
            <family val="2"/>
            <charset val="238"/>
          </rPr>
          <t>1 pełne szkolenie z platformy szkoleniowej DVA na pacjenta = 3 części + dane o produktach spożywczych</t>
        </r>
      </text>
    </comment>
    <comment ref="A4" authorId="0" shapeId="0" xr:uid="{0A90B78D-91ED-40AC-9A80-34A0E9A610C3}">
      <text>
        <r>
          <rPr>
            <sz val="16"/>
            <color rgb="FF000000"/>
            <rFont val="Arial"/>
            <family val="2"/>
            <charset val="238"/>
          </rPr>
          <t>Czy pacjent wie, który z leków to wiązacz, jak powinien go przyjmować – przed/ z posiłkiem, nie przyjmuje go między, finansowo jest dostępny, o tańszych zmiennikach, o innych wiązaczach, czy przyjmuje afakalcydiol. Powtórz rozmowę w razie potrzeby i oceny osoby prowadzącej rozmawę.</t>
        </r>
      </text>
    </comment>
    <comment ref="A5" authorId="0" shapeId="0" xr:uid="{84857644-4765-479D-9682-5E150CD29610}">
      <text>
        <r>
          <rPr>
            <sz val="16"/>
            <color rgb="FF000000"/>
            <rFont val="Arial"/>
            <family val="2"/>
            <charset val="238"/>
          </rPr>
          <t>np. włączenie wiązacza, zmiana dawki, zmiana sposobu przyjmowania, zmiana preparatu na inny, odstawienie alfadiolu, inne zasadne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Szymon Brzosko</author>
    <author>Marta Serwanska-Swietek (DKC)</author>
  </authors>
  <commentList>
    <comment ref="A2" authorId="0" shapeId="0" xr:uid="{CF008A40-C9DA-EF46-AF08-A05F7F55E5F8}">
      <text>
        <r>
          <rPr>
            <sz val="16"/>
            <color rgb="FF000000"/>
            <rFont val="Arial"/>
            <family val="2"/>
            <charset val="238"/>
          </rPr>
          <t xml:space="preserve">Liczba pacjentów spełniającuch kreteria kwalifikacji do interwencji w tym miesiącu,
</t>
        </r>
        <r>
          <rPr>
            <sz val="16"/>
            <color rgb="FF000000"/>
            <rFont val="Arial"/>
            <family val="2"/>
            <charset val="238"/>
          </rPr>
          <t xml:space="preserve">np. osoby z P&gt; 6 mg/dl w aktualnym miesiącu; to jest wartość wprowadzana co miesiąć po przejrzeniu wyników fosfatemii </t>
        </r>
      </text>
    </comment>
    <comment ref="A3" authorId="1" shapeId="0" xr:uid="{D791A3ED-DE46-4607-BA8A-807EB00B8CD6}">
      <text>
        <r>
          <rPr>
            <sz val="9"/>
            <color rgb="FF000000"/>
            <rFont val="Tahoma"/>
            <family val="2"/>
            <charset val="238"/>
          </rPr>
          <t xml:space="preserve">
</t>
        </r>
        <r>
          <rPr>
            <sz val="16"/>
            <color rgb="FF000000"/>
            <rFont val="Arial"/>
            <family val="2"/>
            <charset val="238"/>
          </rPr>
          <t>1 pełne szkolenie z platformy szkoleniowej DVA na pacjenta = 3 części + dane o produktach spożywczych</t>
        </r>
      </text>
    </comment>
    <comment ref="A4" authorId="0" shapeId="0" xr:uid="{B23C42EC-8F1A-C741-AD6E-3F390FCFA31B}">
      <text>
        <r>
          <rPr>
            <sz val="16"/>
            <color rgb="FF000000"/>
            <rFont val="Arial"/>
            <family val="2"/>
            <charset val="238"/>
          </rPr>
          <t>Czy pacjent wie, który z leków to wiązacz, jak powinien go przyjmować – przed/ z posiłkiem, nie przyjmuje go między, finansowo jest dostępny, o tańszych zmiennikach, o innych wiązaczach, czy przyjmuje afakalcydiol. Powtórz rozmowę w razie potrzeby i oceny osoby prowadzącej rozmawę.</t>
        </r>
      </text>
    </comment>
    <comment ref="A5" authorId="0" shapeId="0" xr:uid="{354F4D02-940C-8D43-8A6D-3F39F14896D4}">
      <text>
        <r>
          <rPr>
            <sz val="16"/>
            <color rgb="FF000000"/>
            <rFont val="Arial"/>
            <family val="2"/>
            <charset val="238"/>
          </rPr>
          <t>np. włączenie wiązacza, zmiana dawki, zmiana sposobu przyjmowania, zmiana preparatu na inny, odstawienie alfadiolu, inne zasadne</t>
        </r>
      </text>
    </comment>
  </commentList>
</comments>
</file>

<file path=xl/sharedStrings.xml><?xml version="1.0" encoding="utf-8"?>
<sst xmlns="http://schemas.openxmlformats.org/spreadsheetml/2006/main" count="48" uniqueCount="25">
  <si>
    <t>liczba szkoen</t>
  </si>
  <si>
    <t>liczba rozmów indywidualnych</t>
  </si>
  <si>
    <t>przeglądy leczenia</t>
  </si>
  <si>
    <t>cel</t>
  </si>
  <si>
    <t>cel projektu</t>
  </si>
  <si>
    <t>fosfatemia % PT w celu</t>
  </si>
  <si>
    <t>hiperkacemia % pacjentów</t>
  </si>
  <si>
    <t>max</t>
  </si>
  <si>
    <t>% pacjentów z hiperkalcemią</t>
  </si>
  <si>
    <t>% pacjentów z prawidłową fosfatemią</t>
  </si>
  <si>
    <t>% wykonanych szkoleń pacjentów</t>
  </si>
  <si>
    <t xml:space="preserve">% indywidualnych rozmów z pacjentami </t>
  </si>
  <si>
    <t xml:space="preserve">% przeglądów leczenia u pacjentów </t>
  </si>
  <si>
    <r>
      <t xml:space="preserve">CEL: </t>
    </r>
    <r>
      <rPr>
        <b/>
        <sz val="18"/>
        <color theme="1"/>
        <rFont val="Arial Narrow"/>
        <family val="2"/>
      </rPr>
      <t>% pacjentów z prawidłową fosfatemią</t>
    </r>
  </si>
  <si>
    <r>
      <t xml:space="preserve">liczbę szkoleń </t>
    </r>
    <r>
      <rPr>
        <sz val="14"/>
        <color rgb="FF000000"/>
        <rFont val="Calibri"/>
        <family val="2"/>
        <scheme val="minor"/>
      </rPr>
      <t>wykonanych</t>
    </r>
    <r>
      <rPr>
        <b/>
        <sz val="14"/>
        <color rgb="FF000000"/>
        <rFont val="Calibri"/>
        <family val="2"/>
        <scheme val="minor"/>
      </rPr>
      <t xml:space="preserve"> </t>
    </r>
    <r>
      <rPr>
        <sz val="14"/>
        <color rgb="FF000000"/>
        <rFont val="Calibri"/>
        <family val="2"/>
        <scheme val="minor"/>
      </rPr>
      <t>w grupie chorych zakwalifikowanych w poprzednim miesiącu</t>
    </r>
  </si>
  <si>
    <r>
      <t xml:space="preserve">liczbę indywidualnych rozmów </t>
    </r>
    <r>
      <rPr>
        <sz val="14"/>
        <color rgb="FF000000"/>
        <rFont val="Calibri"/>
        <family val="2"/>
        <scheme val="minor"/>
      </rPr>
      <t>wykonanych</t>
    </r>
    <r>
      <rPr>
        <b/>
        <sz val="14"/>
        <color rgb="FF000000"/>
        <rFont val="Calibri"/>
        <family val="2"/>
        <scheme val="minor"/>
      </rPr>
      <t xml:space="preserve"> </t>
    </r>
    <r>
      <rPr>
        <sz val="14"/>
        <color rgb="FF000000"/>
        <rFont val="Calibri"/>
        <family val="2"/>
        <scheme val="minor"/>
      </rPr>
      <t>w grupie chorych zakwalifikowanych w poprzednim miesiącu</t>
    </r>
  </si>
  <si>
    <r>
      <t>liczba</t>
    </r>
    <r>
      <rPr>
        <b/>
        <sz val="14"/>
        <color rgb="FF000000"/>
        <rFont val="Calibri"/>
        <family val="2"/>
        <scheme val="minor"/>
      </rPr>
      <t xml:space="preserve"> przeglądów leczenia </t>
    </r>
    <r>
      <rPr>
        <sz val="14"/>
        <color rgb="FF000000"/>
        <rFont val="Calibri"/>
        <family val="2"/>
        <scheme val="minor"/>
      </rPr>
      <t>w grupie chorych zakwalifikowanych w poprzednim miesiącu</t>
    </r>
  </si>
  <si>
    <t>POMIARY</t>
  </si>
  <si>
    <r>
      <rPr>
        <b/>
        <sz val="18"/>
        <color theme="1"/>
        <rFont val="Calibri"/>
        <family val="2"/>
        <scheme val="minor"/>
      </rPr>
      <t>Pomiar procesów</t>
    </r>
    <r>
      <rPr>
        <sz val="18"/>
        <color theme="1"/>
        <rFont val="Calibri"/>
        <family val="2"/>
        <charset val="238"/>
        <scheme val="minor"/>
      </rPr>
      <t xml:space="preserve"> - w danym miesiącu, po wynikach: % wykonanych szkoleń pacjentów,     % indywidualnych rozmów z pacjentami, % przeglądów leczenia u pacjentów </t>
    </r>
  </si>
  <si>
    <r>
      <rPr>
        <b/>
        <sz val="18"/>
        <rFont val="Calibri"/>
        <family val="2"/>
        <scheme val="minor"/>
      </rPr>
      <t>Pomiar zbilansowania</t>
    </r>
    <r>
      <rPr>
        <sz val="18"/>
        <rFont val="Calibri"/>
        <family val="2"/>
        <charset val="238"/>
        <scheme val="minor"/>
      </rPr>
      <t xml:space="preserve"> - % pacjentów z hiperkalcemią</t>
    </r>
  </si>
  <si>
    <r>
      <rPr>
        <b/>
        <sz val="18"/>
        <rFont val="Calibri"/>
        <family val="2"/>
        <scheme val="minor"/>
      </rPr>
      <t>Pomiar wyniku projektu</t>
    </r>
    <r>
      <rPr>
        <sz val="18"/>
        <rFont val="Calibri"/>
        <family val="2"/>
        <charset val="238"/>
        <scheme val="minor"/>
      </rPr>
      <t xml:space="preserve"> - % pacjentów z prawidłową fosfatemią</t>
    </r>
  </si>
  <si>
    <r>
      <rPr>
        <b/>
        <sz val="14"/>
        <color theme="1"/>
        <rFont val="Calibri"/>
        <family val="2"/>
        <charset val="238"/>
        <scheme val="minor"/>
      </rPr>
      <t>kalcemia</t>
    </r>
    <r>
      <rPr>
        <sz val="14"/>
        <color theme="1"/>
        <rFont val="Calibri"/>
        <family val="2"/>
        <charset val="238"/>
        <scheme val="minor"/>
      </rPr>
      <t xml:space="preserve"> - % pacjentów w celu w danym miesiącu</t>
    </r>
  </si>
  <si>
    <r>
      <rPr>
        <b/>
        <sz val="14"/>
        <color theme="1"/>
        <rFont val="Calibri"/>
        <family val="2"/>
        <charset val="238"/>
        <scheme val="minor"/>
      </rPr>
      <t>fosfatemia</t>
    </r>
    <r>
      <rPr>
        <sz val="14"/>
        <color theme="1"/>
        <rFont val="Calibri"/>
        <family val="2"/>
        <charset val="238"/>
        <scheme val="minor"/>
      </rPr>
      <t xml:space="preserve"> - % pacjentów w celu w danym miesiącu</t>
    </r>
  </si>
  <si>
    <r>
      <rPr>
        <b/>
        <sz val="14"/>
        <color theme="1"/>
        <rFont val="Calibri"/>
        <family val="2"/>
        <charset val="238"/>
        <scheme val="minor"/>
      </rPr>
      <t>liczba pacjentów</t>
    </r>
    <r>
      <rPr>
        <sz val="14"/>
        <color theme="1"/>
        <rFont val="Calibri"/>
        <family val="2"/>
        <charset val="238"/>
        <scheme val="minor"/>
      </rPr>
      <t xml:space="preserve"> zakwalifikowanych do interwencji w bieżącym miesiącu  </t>
    </r>
  </si>
  <si>
    <r>
      <rPr>
        <b/>
        <sz val="18"/>
        <color theme="1"/>
        <rFont val="Calibri"/>
        <family val="2"/>
        <scheme val="minor"/>
      </rPr>
      <t>Pomiar procesów</t>
    </r>
    <r>
      <rPr>
        <sz val="18"/>
        <color theme="1"/>
        <rFont val="Calibri"/>
        <family val="2"/>
        <charset val="238"/>
        <scheme val="minor"/>
      </rPr>
      <t xml:space="preserve"> - w danym miesiącu, po wynikach: % wykonanych szkoleń pacjentów, % indywidualnych rozmów z pacjentami, % przeglądów leczenia u pacjentów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</si>
</sst>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/mm/yyyy;@"/>
    <numFmt numFmtId="165" formatCode="[$-415]mmmm\ yy;@"/>
    <numFmt numFmtId="166" formatCode="[$-415]mmm\ yy;@"/>
    <numFmt numFmtId="167" formatCode="0.0%"/>
  </numFmts>
  <fonts count="21" x14ac:knownFonts="1">
    <font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scheme val="minor"/>
    </font>
    <font>
      <sz val="16"/>
      <color theme="1"/>
      <name val="Calibri"/>
      <family val="2"/>
      <charset val="238"/>
      <scheme val="minor"/>
    </font>
    <font>
      <sz val="16"/>
      <color theme="1"/>
      <name val="Arial Narrow"/>
      <family val="2"/>
    </font>
    <font>
      <sz val="14"/>
      <color theme="1"/>
      <name val="Arial Narrow"/>
      <family val="2"/>
    </font>
    <font>
      <b/>
      <sz val="16"/>
      <color theme="1"/>
      <name val="Calibri"/>
      <family val="2"/>
      <scheme val="minor"/>
    </font>
    <font>
      <sz val="18"/>
      <color theme="1"/>
      <name val="Arial Narrow"/>
      <family val="2"/>
    </font>
    <font>
      <sz val="18"/>
      <color theme="1"/>
      <name val="Calibri"/>
      <family val="2"/>
      <charset val="238"/>
      <scheme val="minor"/>
    </font>
    <font>
      <sz val="16"/>
      <color rgb="FF000000"/>
      <name val="Arial"/>
      <family val="2"/>
      <charset val="238"/>
    </font>
    <font>
      <sz val="18"/>
      <name val="Calibri"/>
      <family val="2"/>
      <charset val="238"/>
      <scheme val="minor"/>
    </font>
    <font>
      <sz val="9"/>
      <color rgb="FF000000"/>
      <name val="Tahoma"/>
      <family val="2"/>
      <charset val="238"/>
    </font>
    <font>
      <b/>
      <sz val="18"/>
      <color theme="1"/>
      <name val="Calibri"/>
      <family val="2"/>
      <scheme val="minor"/>
    </font>
    <font>
      <b/>
      <sz val="18"/>
      <color theme="1"/>
      <name val="Arial Narrow"/>
      <family val="2"/>
    </font>
    <font>
      <b/>
      <sz val="14"/>
      <color rgb="FF000000"/>
      <name val="Calibri"/>
      <family val="2"/>
      <scheme val="minor"/>
    </font>
    <font>
      <sz val="14"/>
      <color rgb="FF000000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name val="Calibri"/>
      <family val="2"/>
      <scheme val="minor"/>
    </font>
    <font>
      <sz val="18"/>
      <name val="Calibri"/>
      <family val="2"/>
      <scheme val="minor"/>
    </font>
    <font>
      <b/>
      <sz val="14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8">
    <xf numFmtId="0" fontId="0" fillId="0" borderId="0" xfId="0"/>
    <xf numFmtId="164" fontId="0" fillId="0" borderId="0" xfId="0" applyNumberFormat="1"/>
    <xf numFmtId="9" fontId="0" fillId="0" borderId="0" xfId="1" applyFont="1"/>
    <xf numFmtId="0" fontId="2" fillId="0" borderId="0" xfId="0" applyFont="1"/>
    <xf numFmtId="166" fontId="0" fillId="0" borderId="0" xfId="0" applyNumberFormat="1"/>
    <xf numFmtId="167" fontId="0" fillId="0" borderId="0" xfId="1" applyNumberFormat="1" applyFont="1"/>
    <xf numFmtId="10" fontId="0" fillId="0" borderId="0" xfId="1" applyNumberFormat="1" applyFont="1"/>
    <xf numFmtId="0" fontId="0" fillId="4" borderId="0" xfId="0" applyFill="1"/>
    <xf numFmtId="0" fontId="4" fillId="4" borderId="0" xfId="0" applyFont="1" applyFill="1"/>
    <xf numFmtId="9" fontId="3" fillId="3" borderId="1" xfId="1" applyFont="1" applyFill="1" applyBorder="1"/>
    <xf numFmtId="9" fontId="3" fillId="3" borderId="4" xfId="1" applyFont="1" applyFill="1" applyBorder="1"/>
    <xf numFmtId="0" fontId="7" fillId="2" borderId="8" xfId="0" applyFont="1" applyFill="1" applyBorder="1" applyAlignment="1">
      <alignment horizontal="center" vertical="center"/>
    </xf>
    <xf numFmtId="164" fontId="5" fillId="0" borderId="0" xfId="0" applyNumberFormat="1" applyFont="1"/>
    <xf numFmtId="9" fontId="0" fillId="0" borderId="0" xfId="1" applyFont="1" applyFill="1"/>
    <xf numFmtId="0" fontId="5" fillId="0" borderId="0" xfId="0" applyFont="1"/>
    <xf numFmtId="167" fontId="0" fillId="0" borderId="0" xfId="1" applyNumberFormat="1" applyFont="1" applyFill="1"/>
    <xf numFmtId="10" fontId="0" fillId="0" borderId="0" xfId="1" applyNumberFormat="1" applyFont="1" applyFill="1"/>
    <xf numFmtId="9" fontId="12" fillId="6" borderId="9" xfId="1" applyFont="1" applyFill="1" applyBorder="1" applyAlignment="1">
      <alignment horizontal="center" vertical="center"/>
    </xf>
    <xf numFmtId="0" fontId="3" fillId="7" borderId="1" xfId="0" applyFont="1" applyFill="1" applyBorder="1"/>
    <xf numFmtId="0" fontId="3" fillId="7" borderId="4" xfId="0" applyFont="1" applyFill="1" applyBorder="1"/>
    <xf numFmtId="0" fontId="0" fillId="7" borderId="0" xfId="0" applyFill="1"/>
    <xf numFmtId="0" fontId="14" fillId="7" borderId="1" xfId="0" applyFont="1" applyFill="1" applyBorder="1" applyAlignment="1">
      <alignment horizontal="left" vertical="center" wrapText="1" readingOrder="1"/>
    </xf>
    <xf numFmtId="0" fontId="4" fillId="0" borderId="3" xfId="0" applyFont="1" applyBorder="1"/>
    <xf numFmtId="9" fontId="3" fillId="0" borderId="1" xfId="1" applyFont="1" applyFill="1" applyBorder="1"/>
    <xf numFmtId="0" fontId="3" fillId="0" borderId="1" xfId="0" applyFont="1" applyBorder="1"/>
    <xf numFmtId="0" fontId="3" fillId="0" borderId="4" xfId="0" applyFont="1" applyBorder="1"/>
    <xf numFmtId="0" fontId="6" fillId="0" borderId="2" xfId="0" applyFont="1" applyBorder="1" applyAlignment="1">
      <alignment horizontal="center" vertical="center"/>
    </xf>
    <xf numFmtId="165" fontId="6" fillId="0" borderId="6" xfId="0" applyNumberFormat="1" applyFont="1" applyBorder="1" applyAlignment="1">
      <alignment horizontal="center"/>
    </xf>
    <xf numFmtId="165" fontId="6" fillId="0" borderId="7" xfId="0" applyNumberFormat="1" applyFont="1" applyBorder="1" applyAlignment="1">
      <alignment horizontal="center"/>
    </xf>
    <xf numFmtId="0" fontId="20" fillId="0" borderId="1" xfId="0" applyFont="1" applyBorder="1"/>
    <xf numFmtId="0" fontId="20" fillId="3" borderId="1" xfId="0" applyFont="1" applyFill="1" applyBorder="1"/>
    <xf numFmtId="0" fontId="0" fillId="3" borderId="0" xfId="0" applyFill="1"/>
    <xf numFmtId="0" fontId="20" fillId="8" borderId="1" xfId="0" applyFont="1" applyFill="1" applyBorder="1"/>
    <xf numFmtId="9" fontId="3" fillId="8" borderId="5" xfId="1" applyFont="1" applyFill="1" applyBorder="1"/>
    <xf numFmtId="0" fontId="0" fillId="8" borderId="0" xfId="0" applyFill="1"/>
    <xf numFmtId="0" fontId="15" fillId="9" borderId="1" xfId="0" applyFont="1" applyFill="1" applyBorder="1" applyAlignment="1">
      <alignment horizontal="left" vertical="center" readingOrder="1"/>
    </xf>
    <xf numFmtId="0" fontId="3" fillId="9" borderId="1" xfId="0" applyFont="1" applyFill="1" applyBorder="1"/>
    <xf numFmtId="0" fontId="3" fillId="9" borderId="4" xfId="0" applyFont="1" applyFill="1" applyBorder="1"/>
    <xf numFmtId="0" fontId="0" fillId="9" borderId="0" xfId="0" applyFill="1"/>
    <xf numFmtId="0" fontId="14" fillId="10" borderId="1" xfId="0" applyFont="1" applyFill="1" applyBorder="1" applyAlignment="1">
      <alignment horizontal="left" vertical="center" readingOrder="1"/>
    </xf>
    <xf numFmtId="0" fontId="3" fillId="10" borderId="1" xfId="0" applyFont="1" applyFill="1" applyBorder="1"/>
    <xf numFmtId="0" fontId="3" fillId="10" borderId="4" xfId="0" applyFont="1" applyFill="1" applyBorder="1"/>
    <xf numFmtId="0" fontId="0" fillId="10" borderId="0" xfId="0" applyFill="1"/>
    <xf numFmtId="0" fontId="20" fillId="5" borderId="1" xfId="0" applyFont="1" applyFill="1" applyBorder="1"/>
    <xf numFmtId="0" fontId="3" fillId="5" borderId="1" xfId="0" applyFont="1" applyFill="1" applyBorder="1"/>
    <xf numFmtId="0" fontId="3" fillId="5" borderId="4" xfId="0" applyFont="1" applyFill="1" applyBorder="1"/>
    <xf numFmtId="0" fontId="0" fillId="5" borderId="0" xfId="0" applyFill="1"/>
    <xf numFmtId="0" fontId="16" fillId="5" borderId="2" xfId="0" applyFont="1" applyFill="1" applyBorder="1" applyAlignment="1">
      <alignment horizontal="center" vertical="center" wrapText="1"/>
    </xf>
    <xf numFmtId="0" fontId="8" fillId="5" borderId="10" xfId="0" applyFont="1" applyFill="1" applyBorder="1" applyAlignment="1">
      <alignment horizontal="center" vertical="center" wrapText="1"/>
    </xf>
    <xf numFmtId="0" fontId="8" fillId="5" borderId="11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5" borderId="0" xfId="0" applyFont="1" applyFill="1" applyAlignment="1">
      <alignment horizontal="center" vertical="center" wrapText="1"/>
    </xf>
    <xf numFmtId="0" fontId="8" fillId="5" borderId="15" xfId="0" applyFont="1" applyFill="1" applyBorder="1" applyAlignment="1">
      <alignment horizontal="center" vertical="center" wrapText="1"/>
    </xf>
    <xf numFmtId="0" fontId="8" fillId="5" borderId="12" xfId="0" applyFont="1" applyFill="1" applyBorder="1" applyAlignment="1">
      <alignment horizontal="center" vertical="center" wrapText="1"/>
    </xf>
    <xf numFmtId="0" fontId="8" fillId="5" borderId="13" xfId="0" applyFont="1" applyFill="1" applyBorder="1" applyAlignment="1">
      <alignment horizontal="center" vertical="center" wrapText="1"/>
    </xf>
    <xf numFmtId="0" fontId="8" fillId="5" borderId="14" xfId="0" applyFont="1" applyFill="1" applyBorder="1" applyAlignment="1">
      <alignment horizontal="center" vertical="center" wrapText="1"/>
    </xf>
    <xf numFmtId="0" fontId="18" fillId="5" borderId="2" xfId="0" applyFont="1" applyFill="1" applyBorder="1" applyAlignment="1">
      <alignment horizontal="center" vertical="center"/>
    </xf>
    <xf numFmtId="0" fontId="10" fillId="5" borderId="10" xfId="0" applyFont="1" applyFill="1" applyBorder="1" applyAlignment="1">
      <alignment horizontal="center" vertical="center"/>
    </xf>
    <xf numFmtId="0" fontId="10" fillId="5" borderId="11" xfId="0" applyFont="1" applyFill="1" applyBorder="1" applyAlignment="1">
      <alignment horizontal="center" vertical="center"/>
    </xf>
    <xf numFmtId="0" fontId="10" fillId="5" borderId="12" xfId="0" applyFont="1" applyFill="1" applyBorder="1" applyAlignment="1">
      <alignment horizontal="center" vertical="center"/>
    </xf>
    <xf numFmtId="0" fontId="10" fillId="5" borderId="13" xfId="0" applyFont="1" applyFill="1" applyBorder="1" applyAlignment="1">
      <alignment horizontal="center" vertical="center"/>
    </xf>
    <xf numFmtId="0" fontId="10" fillId="5" borderId="14" xfId="0" applyFont="1" applyFill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</cellXfs>
  <cellStyles count="2">
    <cellStyle name="Normalny" xfId="0" builtinId="0"/>
    <cellStyle name="Procentowy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POMIAR PROCESÓW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WYKRESY_przyklad!$A$2</c:f>
              <c:strCache>
                <c:ptCount val="1"/>
                <c:pt idx="0">
                  <c:v>cel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WYKRESY_przyklad!$B$1:$M$1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WYKRESY_przyklad!$B$2:$M$2</c:f>
              <c:numCache>
                <c:formatCode>0%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96-4AC7-8EFF-11C5C42F28DC}"/>
            </c:ext>
          </c:extLst>
        </c:ser>
        <c:ser>
          <c:idx val="1"/>
          <c:order val="1"/>
          <c:tx>
            <c:strRef>
              <c:f>WYKRESY_przyklad!$A$3</c:f>
              <c:strCache>
                <c:ptCount val="1"/>
                <c:pt idx="0">
                  <c:v>% wykonanych szkoleń pacjentów</c:v>
                </c:pt>
              </c:strCache>
            </c:strRef>
          </c:tx>
          <c:spPr>
            <a:ln w="28575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WYKRESY_przyklad!$B$1:$M$1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WYKRESY_przyklad!$B$3:$M$3</c:f>
              <c:numCache>
                <c:formatCode>0.0%</c:formatCode>
                <c:ptCount val="12"/>
                <c:pt idx="1">
                  <c:v>0.78260869565217395</c:v>
                </c:pt>
                <c:pt idx="2">
                  <c:v>0.90476190476190477</c:v>
                </c:pt>
                <c:pt idx="3">
                  <c:v>0.75</c:v>
                </c:pt>
                <c:pt idx="4">
                  <c:v>0.88888888888888884</c:v>
                </c:pt>
                <c:pt idx="5">
                  <c:v>0.875</c:v>
                </c:pt>
                <c:pt idx="6">
                  <c:v>0.9285714285714286</c:v>
                </c:pt>
                <c:pt idx="7">
                  <c:v>0.9285714285714286</c:v>
                </c:pt>
                <c:pt idx="8">
                  <c:v>1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096-4AC7-8EFF-11C5C42F28DC}"/>
            </c:ext>
          </c:extLst>
        </c:ser>
        <c:ser>
          <c:idx val="2"/>
          <c:order val="2"/>
          <c:tx>
            <c:strRef>
              <c:f>WYKRESY_przyklad!$A$4</c:f>
              <c:strCache>
                <c:ptCount val="1"/>
                <c:pt idx="0">
                  <c:v>% indywidualnych rozmów z pacjentami 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WYKRESY_przyklad!$B$1:$M$1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WYKRESY_przyklad!$B$4:$M$4</c:f>
              <c:numCache>
                <c:formatCode>0.0%</c:formatCode>
                <c:ptCount val="12"/>
                <c:pt idx="1">
                  <c:v>0.65217391304347827</c:v>
                </c:pt>
                <c:pt idx="2">
                  <c:v>0.8571428571428571</c:v>
                </c:pt>
                <c:pt idx="3">
                  <c:v>0.66666666666666663</c:v>
                </c:pt>
                <c:pt idx="4">
                  <c:v>0.88888888888888884</c:v>
                </c:pt>
                <c:pt idx="5">
                  <c:v>0.625</c:v>
                </c:pt>
                <c:pt idx="6">
                  <c:v>0.8571428571428571</c:v>
                </c:pt>
                <c:pt idx="7">
                  <c:v>0.8571428571428571</c:v>
                </c:pt>
                <c:pt idx="8">
                  <c:v>1.5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096-4AC7-8EFF-11C5C42F28DC}"/>
            </c:ext>
          </c:extLst>
        </c:ser>
        <c:ser>
          <c:idx val="3"/>
          <c:order val="3"/>
          <c:tx>
            <c:strRef>
              <c:f>WYKRESY_przyklad!$A$5</c:f>
              <c:strCache>
                <c:ptCount val="1"/>
                <c:pt idx="0">
                  <c:v>% przeglądów leczenia u pacjentów 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WYKRESY_przyklad!$B$1:$M$1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WYKRESY_przyklad!$B$5:$M$5</c:f>
              <c:numCache>
                <c:formatCode>0.0%</c:formatCode>
                <c:ptCount val="12"/>
                <c:pt idx="1">
                  <c:v>0.82608695652173914</c:v>
                </c:pt>
                <c:pt idx="2">
                  <c:v>0.76190476190476186</c:v>
                </c:pt>
                <c:pt idx="3">
                  <c:v>0.54166666666666663</c:v>
                </c:pt>
                <c:pt idx="4">
                  <c:v>0.83333333333333337</c:v>
                </c:pt>
                <c:pt idx="5">
                  <c:v>0.5625</c:v>
                </c:pt>
                <c:pt idx="6">
                  <c:v>0.7142857142857143</c:v>
                </c:pt>
                <c:pt idx="7">
                  <c:v>0.7142857142857143</c:v>
                </c:pt>
                <c:pt idx="8">
                  <c:v>1.125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096-4AC7-8EFF-11C5C42F28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088016"/>
        <c:axId val="171369200"/>
      </c:lineChart>
      <c:dateAx>
        <c:axId val="136088016"/>
        <c:scaling>
          <c:orientation val="minMax"/>
        </c:scaling>
        <c:delete val="0"/>
        <c:axPos val="b"/>
        <c:numFmt formatCode="[$-415]mmm\ yy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71369200"/>
        <c:crosses val="autoZero"/>
        <c:auto val="1"/>
        <c:lblOffset val="100"/>
        <c:baseTimeUnit val="months"/>
      </c:dateAx>
      <c:valAx>
        <c:axId val="17136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36088016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4020202020204" pitchFamily="34" charset="0"/>
              <a:ea typeface="+mn-ea"/>
              <a:cs typeface="Arial Narrow" panose="020B0604020202020204" pitchFamily="34" charset="0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POMIAR PROCESÓW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lineChart>
        <c:grouping val="standard"/>
        <c:varyColors val="0"/>
        <c:ser>
          <c:idx val="4"/>
          <c:order val="0"/>
          <c:tx>
            <c:strRef>
              <c:f>WYKRESY!$A$2</c:f>
              <c:strCache>
                <c:ptCount val="1"/>
                <c:pt idx="0">
                  <c:v>cel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WYKRESY!$B$1:$M$1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WYKRESY!$B$2:$M$2</c:f>
              <c:numCache>
                <c:formatCode>0%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2A97-49E6-A25F-F388DCBF01E7}"/>
            </c:ext>
          </c:extLst>
        </c:ser>
        <c:ser>
          <c:idx val="5"/>
          <c:order val="1"/>
          <c:tx>
            <c:strRef>
              <c:f>WYKRESY!$A$3</c:f>
              <c:strCache>
                <c:ptCount val="1"/>
                <c:pt idx="0">
                  <c:v>% wykonanych szkoleń pacjentów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WYKRESY!$B$1:$M$1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WYKRESY!$B$3:$M$3</c:f>
              <c:numCache>
                <c:formatCode>0.0%</c:formatCode>
                <c:ptCount val="12"/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2A97-49E6-A25F-F388DCBF01E7}"/>
            </c:ext>
          </c:extLst>
        </c:ser>
        <c:ser>
          <c:idx val="6"/>
          <c:order val="2"/>
          <c:tx>
            <c:strRef>
              <c:f>WYKRESY!$A$4</c:f>
              <c:strCache>
                <c:ptCount val="1"/>
                <c:pt idx="0">
                  <c:v>% indywidualnych rozmów z pacjentami 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WYKRESY!$B$1:$M$1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WYKRESY!$B$4:$M$4</c:f>
              <c:numCache>
                <c:formatCode>0.0%</c:formatCode>
                <c:ptCount val="12"/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2A97-49E6-A25F-F388DCBF01E7}"/>
            </c:ext>
          </c:extLst>
        </c:ser>
        <c:ser>
          <c:idx val="7"/>
          <c:order val="3"/>
          <c:tx>
            <c:strRef>
              <c:f>WYKRESY!$A$5</c:f>
              <c:strCache>
                <c:ptCount val="1"/>
                <c:pt idx="0">
                  <c:v>% przeglądów leczenia u pacjentów 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WYKRESY!$B$1:$M$1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WYKRESY!$B$5:$M$5</c:f>
              <c:numCache>
                <c:formatCode>0.0%</c:formatCode>
                <c:ptCount val="12"/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2A97-49E6-A25F-F388DCBF01E7}"/>
            </c:ext>
          </c:extLst>
        </c:ser>
        <c:ser>
          <c:idx val="0"/>
          <c:order val="4"/>
          <c:tx>
            <c:strRef>
              <c:f>WYKRESY!$A$2</c:f>
              <c:strCache>
                <c:ptCount val="1"/>
                <c:pt idx="0">
                  <c:v>cel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WYKRESY!$B$1:$M$1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WYKRESY!$B$2:$M$2</c:f>
              <c:numCache>
                <c:formatCode>0%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A97-49E6-A25F-F388DCBF01E7}"/>
            </c:ext>
          </c:extLst>
        </c:ser>
        <c:ser>
          <c:idx val="1"/>
          <c:order val="5"/>
          <c:tx>
            <c:strRef>
              <c:f>WYKRESY!$A$3</c:f>
              <c:strCache>
                <c:ptCount val="1"/>
                <c:pt idx="0">
                  <c:v>% wykonanych szkoleń pacjentów</c:v>
                </c:pt>
              </c:strCache>
            </c:strRef>
          </c:tx>
          <c:spPr>
            <a:ln w="28575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WYKRESY!$B$1:$M$1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WYKRESY!$B$3:$M$3</c:f>
              <c:numCache>
                <c:formatCode>0.0%</c:formatCode>
                <c:ptCount val="12"/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2A97-49E6-A25F-F388DCBF01E7}"/>
            </c:ext>
          </c:extLst>
        </c:ser>
        <c:ser>
          <c:idx val="2"/>
          <c:order val="6"/>
          <c:tx>
            <c:strRef>
              <c:f>WYKRESY!$A$4</c:f>
              <c:strCache>
                <c:ptCount val="1"/>
                <c:pt idx="0">
                  <c:v>% indywidualnych rozmów z pacjentami 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WYKRESY!$B$1:$M$1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WYKRESY!$B$4:$M$4</c:f>
              <c:numCache>
                <c:formatCode>0.0%</c:formatCode>
                <c:ptCount val="12"/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2A97-49E6-A25F-F388DCBF01E7}"/>
            </c:ext>
          </c:extLst>
        </c:ser>
        <c:ser>
          <c:idx val="3"/>
          <c:order val="7"/>
          <c:tx>
            <c:strRef>
              <c:f>WYKRESY!$A$5</c:f>
              <c:strCache>
                <c:ptCount val="1"/>
                <c:pt idx="0">
                  <c:v>% przeglądów leczenia u pacjentów 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WYKRESY!$B$1:$M$1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WYKRESY!$B$5:$M$5</c:f>
              <c:numCache>
                <c:formatCode>0.0%</c:formatCode>
                <c:ptCount val="12"/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2A97-49E6-A25F-F388DCBF01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088016"/>
        <c:axId val="171369200"/>
      </c:lineChart>
      <c:dateAx>
        <c:axId val="136088016"/>
        <c:scaling>
          <c:orientation val="minMax"/>
        </c:scaling>
        <c:delete val="0"/>
        <c:axPos val="b"/>
        <c:numFmt formatCode="[$-415]mmm\ yy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71369200"/>
        <c:crosses val="autoZero"/>
        <c:auto val="1"/>
        <c:lblOffset val="100"/>
        <c:baseTimeUnit val="months"/>
      </c:dateAx>
      <c:valAx>
        <c:axId val="17136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360880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4020202020204" pitchFamily="34" charset="0"/>
              <a:ea typeface="+mn-ea"/>
              <a:cs typeface="Arial Narrow" panose="020B0604020202020204" pitchFamily="34" charset="0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WYNIKI PROJEKTU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WYKRESY!$A$6</c:f>
              <c:strCache>
                <c:ptCount val="1"/>
                <c:pt idx="0">
                  <c:v>cel projektu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WYKRESY!$B$1:$M$1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WYKRESY!$B$6:$M$6</c:f>
              <c:numCache>
                <c:formatCode>0%</c:formatCode>
                <c:ptCount val="12"/>
                <c:pt idx="0">
                  <c:v>0.66</c:v>
                </c:pt>
                <c:pt idx="1">
                  <c:v>0.66</c:v>
                </c:pt>
                <c:pt idx="2">
                  <c:v>0.66</c:v>
                </c:pt>
                <c:pt idx="3">
                  <c:v>0.66</c:v>
                </c:pt>
                <c:pt idx="4">
                  <c:v>0.66</c:v>
                </c:pt>
                <c:pt idx="5">
                  <c:v>0.66</c:v>
                </c:pt>
                <c:pt idx="6">
                  <c:v>0.66</c:v>
                </c:pt>
                <c:pt idx="7">
                  <c:v>0.66</c:v>
                </c:pt>
                <c:pt idx="8">
                  <c:v>0.66</c:v>
                </c:pt>
                <c:pt idx="9">
                  <c:v>0.66</c:v>
                </c:pt>
                <c:pt idx="10">
                  <c:v>0.66</c:v>
                </c:pt>
                <c:pt idx="11">
                  <c:v>0.66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AA64-4556-8BAD-AE6F694B7587}"/>
            </c:ext>
          </c:extLst>
        </c:ser>
        <c:ser>
          <c:idx val="3"/>
          <c:order val="1"/>
          <c:tx>
            <c:strRef>
              <c:f>WYKRESY!$A$7</c:f>
              <c:strCache>
                <c:ptCount val="1"/>
                <c:pt idx="0">
                  <c:v>% pacjentów z prawidłową fosfatemią</c:v>
                </c:pt>
              </c:strCache>
            </c:strRef>
          </c:tx>
          <c:spPr>
            <a:ln w="28575" cap="rnd">
              <a:solidFill>
                <a:srgbClr val="002060"/>
              </a:solidFill>
              <a:round/>
            </a:ln>
            <a:effectLst/>
          </c:spPr>
          <c:marker>
            <c:symbol val="none"/>
          </c:marker>
          <c:cat>
            <c:numRef>
              <c:f>WYKRESY!$B$1:$M$1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WYKRESY!$B$7:$M$7</c:f>
              <c:numCache>
                <c:formatCode>0%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A64-4556-8BAD-AE6F694B7587}"/>
            </c:ext>
          </c:extLst>
        </c:ser>
        <c:ser>
          <c:idx val="0"/>
          <c:order val="2"/>
          <c:tx>
            <c:strRef>
              <c:f>WYKRESY!$A$6</c:f>
              <c:strCache>
                <c:ptCount val="1"/>
                <c:pt idx="0">
                  <c:v>cel projektu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WYKRESY!$B$1:$M$1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WYKRESY!$B$6:$M$6</c:f>
              <c:numCache>
                <c:formatCode>0%</c:formatCode>
                <c:ptCount val="12"/>
                <c:pt idx="0">
                  <c:v>0.66</c:v>
                </c:pt>
                <c:pt idx="1">
                  <c:v>0.66</c:v>
                </c:pt>
                <c:pt idx="2">
                  <c:v>0.66</c:v>
                </c:pt>
                <c:pt idx="3">
                  <c:v>0.66</c:v>
                </c:pt>
                <c:pt idx="4">
                  <c:v>0.66</c:v>
                </c:pt>
                <c:pt idx="5">
                  <c:v>0.66</c:v>
                </c:pt>
                <c:pt idx="6">
                  <c:v>0.66</c:v>
                </c:pt>
                <c:pt idx="7">
                  <c:v>0.66</c:v>
                </c:pt>
                <c:pt idx="8">
                  <c:v>0.66</c:v>
                </c:pt>
                <c:pt idx="9">
                  <c:v>0.66</c:v>
                </c:pt>
                <c:pt idx="10">
                  <c:v>0.66</c:v>
                </c:pt>
                <c:pt idx="11">
                  <c:v>0.66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AA64-4556-8BAD-AE6F694B7587}"/>
            </c:ext>
          </c:extLst>
        </c:ser>
        <c:ser>
          <c:idx val="1"/>
          <c:order val="3"/>
          <c:tx>
            <c:strRef>
              <c:f>WYKRESY!$A$7</c:f>
              <c:strCache>
                <c:ptCount val="1"/>
                <c:pt idx="0">
                  <c:v>% pacjentów z prawidłową fosfatemią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WYKRESY!$B$1:$M$1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WYKRESY!$B$7:$M$7</c:f>
              <c:numCache>
                <c:formatCode>0%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AA64-4556-8BAD-AE6F694B75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088016"/>
        <c:axId val="171369200"/>
      </c:lineChart>
      <c:dateAx>
        <c:axId val="136088016"/>
        <c:scaling>
          <c:orientation val="minMax"/>
        </c:scaling>
        <c:delete val="0"/>
        <c:axPos val="b"/>
        <c:numFmt formatCode="[$-415]mmm\ yy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71369200"/>
        <c:crosses val="autoZero"/>
        <c:auto val="1"/>
        <c:lblOffset val="100"/>
        <c:baseTimeUnit val="months"/>
      </c:dateAx>
      <c:valAx>
        <c:axId val="17136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360880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4020202020204" pitchFamily="34" charset="0"/>
              <a:ea typeface="+mn-ea"/>
              <a:cs typeface="Arial Narrow" panose="020B0604020202020204" pitchFamily="34" charset="0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POMIAR ZBILANSOWANIA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WYKRESY!$A$8</c:f>
              <c:strCache>
                <c:ptCount val="1"/>
                <c:pt idx="0">
                  <c:v>max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WYKRESY!$B$1:$M$1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WYKRESY!$B$8:$M$8</c:f>
              <c:numCache>
                <c:formatCode>0%</c:formatCode>
                <c:ptCount val="12"/>
                <c:pt idx="0">
                  <c:v>0.03</c:v>
                </c:pt>
                <c:pt idx="1">
                  <c:v>0.03</c:v>
                </c:pt>
                <c:pt idx="2">
                  <c:v>0.03</c:v>
                </c:pt>
                <c:pt idx="3">
                  <c:v>0.03</c:v>
                </c:pt>
                <c:pt idx="4">
                  <c:v>0.03</c:v>
                </c:pt>
                <c:pt idx="5">
                  <c:v>0.03</c:v>
                </c:pt>
                <c:pt idx="6">
                  <c:v>0.03</c:v>
                </c:pt>
                <c:pt idx="7">
                  <c:v>0.03</c:v>
                </c:pt>
                <c:pt idx="8">
                  <c:v>0.03</c:v>
                </c:pt>
                <c:pt idx="9">
                  <c:v>0.03</c:v>
                </c:pt>
                <c:pt idx="10">
                  <c:v>0.03</c:v>
                </c:pt>
                <c:pt idx="11">
                  <c:v>0.03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4D6E-48E1-BFD5-37725B178634}"/>
            </c:ext>
          </c:extLst>
        </c:ser>
        <c:ser>
          <c:idx val="3"/>
          <c:order val="1"/>
          <c:tx>
            <c:strRef>
              <c:f>WYKRESY!$A$9</c:f>
              <c:strCache>
                <c:ptCount val="1"/>
                <c:pt idx="0">
                  <c:v>% pacjentów z hiperkalcemią</c:v>
                </c:pt>
              </c:strCache>
            </c:strRef>
          </c:tx>
          <c:spPr>
            <a:ln w="28575" cap="rnd">
              <a:solidFill>
                <a:srgbClr val="002060"/>
              </a:solidFill>
              <a:round/>
            </a:ln>
            <a:effectLst/>
          </c:spPr>
          <c:marker>
            <c:symbol val="none"/>
          </c:marker>
          <c:cat>
            <c:numRef>
              <c:f>WYKRESY!$B$1:$M$1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WYKRESY!$B$9:$M$9</c:f>
              <c:numCache>
                <c:formatCode>0.00%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4D6E-48E1-BFD5-37725B178634}"/>
            </c:ext>
          </c:extLst>
        </c:ser>
        <c:ser>
          <c:idx val="0"/>
          <c:order val="2"/>
          <c:tx>
            <c:strRef>
              <c:f>WYKRESY!$A$8</c:f>
              <c:strCache>
                <c:ptCount val="1"/>
                <c:pt idx="0">
                  <c:v>max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WYKRESY!$B$1:$M$1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WYKRESY!$B$8:$M$8</c:f>
              <c:numCache>
                <c:formatCode>0%</c:formatCode>
                <c:ptCount val="12"/>
                <c:pt idx="0">
                  <c:v>0.03</c:v>
                </c:pt>
                <c:pt idx="1">
                  <c:v>0.03</c:v>
                </c:pt>
                <c:pt idx="2">
                  <c:v>0.03</c:v>
                </c:pt>
                <c:pt idx="3">
                  <c:v>0.03</c:v>
                </c:pt>
                <c:pt idx="4">
                  <c:v>0.03</c:v>
                </c:pt>
                <c:pt idx="5">
                  <c:v>0.03</c:v>
                </c:pt>
                <c:pt idx="6">
                  <c:v>0.03</c:v>
                </c:pt>
                <c:pt idx="7">
                  <c:v>0.03</c:v>
                </c:pt>
                <c:pt idx="8">
                  <c:v>0.03</c:v>
                </c:pt>
                <c:pt idx="9">
                  <c:v>0.03</c:v>
                </c:pt>
                <c:pt idx="10">
                  <c:v>0.03</c:v>
                </c:pt>
                <c:pt idx="11">
                  <c:v>0.03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D6E-48E1-BFD5-37725B178634}"/>
            </c:ext>
          </c:extLst>
        </c:ser>
        <c:ser>
          <c:idx val="1"/>
          <c:order val="3"/>
          <c:tx>
            <c:strRef>
              <c:f>WYKRESY!$A$9</c:f>
              <c:strCache>
                <c:ptCount val="1"/>
                <c:pt idx="0">
                  <c:v>% pacjentów z hiperkalcemią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WYKRESY!$B$1:$M$1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WYKRESY!$B$9:$M$9</c:f>
              <c:numCache>
                <c:formatCode>0.00%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4D6E-48E1-BFD5-37725B1786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088016"/>
        <c:axId val="171369200"/>
      </c:lineChart>
      <c:dateAx>
        <c:axId val="136088016"/>
        <c:scaling>
          <c:orientation val="minMax"/>
        </c:scaling>
        <c:delete val="0"/>
        <c:axPos val="b"/>
        <c:numFmt formatCode="[$-415]mmm\ yy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71369200"/>
        <c:crosses val="autoZero"/>
        <c:auto val="1"/>
        <c:lblOffset val="100"/>
        <c:baseTimeUnit val="months"/>
      </c:dateAx>
      <c:valAx>
        <c:axId val="171369200"/>
        <c:scaling>
          <c:orientation val="minMax"/>
          <c:max val="9.0000000000000024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360880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4020202020204" pitchFamily="34" charset="0"/>
              <a:ea typeface="+mn-ea"/>
              <a:cs typeface="Arial Narrow" panose="020B0604020202020204" pitchFamily="34" charset="0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POMIAR PROCESÓW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lineChart>
        <c:grouping val="standard"/>
        <c:varyColors val="0"/>
        <c:ser>
          <c:idx val="4"/>
          <c:order val="0"/>
          <c:tx>
            <c:strRef>
              <c:f>WYKRESY_przyklad!$A$2</c:f>
              <c:strCache>
                <c:ptCount val="1"/>
                <c:pt idx="0">
                  <c:v>cel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WYKRESY_przyklad!$B$1:$M$1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WYKRESY_przyklad!$B$2:$M$2</c:f>
              <c:numCache>
                <c:formatCode>0%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96-4313-BD2E-889B4436DB7F}"/>
            </c:ext>
          </c:extLst>
        </c:ser>
        <c:ser>
          <c:idx val="5"/>
          <c:order val="1"/>
          <c:tx>
            <c:strRef>
              <c:f>WYKRESY_przyklad!$A$3</c:f>
              <c:strCache>
                <c:ptCount val="1"/>
                <c:pt idx="0">
                  <c:v>% wykonanych szkoleń pacjentów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WYKRESY_przyklad!$B$1:$M$1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WYKRESY_przyklad!$B$3:$M$3</c:f>
              <c:numCache>
                <c:formatCode>0.0%</c:formatCode>
                <c:ptCount val="12"/>
                <c:pt idx="1">
                  <c:v>0.78260869565217395</c:v>
                </c:pt>
                <c:pt idx="2">
                  <c:v>0.90476190476190477</c:v>
                </c:pt>
                <c:pt idx="3">
                  <c:v>0.75</c:v>
                </c:pt>
                <c:pt idx="4">
                  <c:v>0.88888888888888884</c:v>
                </c:pt>
                <c:pt idx="5">
                  <c:v>0.875</c:v>
                </c:pt>
                <c:pt idx="6">
                  <c:v>0.9285714285714286</c:v>
                </c:pt>
                <c:pt idx="7">
                  <c:v>0.9285714285714286</c:v>
                </c:pt>
                <c:pt idx="8">
                  <c:v>1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296-4313-BD2E-889B4436DB7F}"/>
            </c:ext>
          </c:extLst>
        </c:ser>
        <c:ser>
          <c:idx val="6"/>
          <c:order val="2"/>
          <c:tx>
            <c:strRef>
              <c:f>WYKRESY_przyklad!$A$4</c:f>
              <c:strCache>
                <c:ptCount val="1"/>
                <c:pt idx="0">
                  <c:v>% indywidualnych rozmów z pacjentami 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WYKRESY_przyklad!$B$1:$M$1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WYKRESY_przyklad!$B$4:$M$4</c:f>
              <c:numCache>
                <c:formatCode>0.0%</c:formatCode>
                <c:ptCount val="12"/>
                <c:pt idx="1">
                  <c:v>0.65217391304347827</c:v>
                </c:pt>
                <c:pt idx="2">
                  <c:v>0.8571428571428571</c:v>
                </c:pt>
                <c:pt idx="3">
                  <c:v>0.66666666666666663</c:v>
                </c:pt>
                <c:pt idx="4">
                  <c:v>0.88888888888888884</c:v>
                </c:pt>
                <c:pt idx="5">
                  <c:v>0.625</c:v>
                </c:pt>
                <c:pt idx="6">
                  <c:v>0.8571428571428571</c:v>
                </c:pt>
                <c:pt idx="7">
                  <c:v>0.8571428571428571</c:v>
                </c:pt>
                <c:pt idx="8">
                  <c:v>1.5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296-4313-BD2E-889B4436DB7F}"/>
            </c:ext>
          </c:extLst>
        </c:ser>
        <c:ser>
          <c:idx val="7"/>
          <c:order val="3"/>
          <c:tx>
            <c:strRef>
              <c:f>WYKRESY_przyklad!$A$5</c:f>
              <c:strCache>
                <c:ptCount val="1"/>
                <c:pt idx="0">
                  <c:v>% przeglądów leczenia u pacjentów 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WYKRESY_przyklad!$B$1:$M$1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WYKRESY_przyklad!$B$5:$M$5</c:f>
              <c:numCache>
                <c:formatCode>0.0%</c:formatCode>
                <c:ptCount val="12"/>
                <c:pt idx="1">
                  <c:v>0.82608695652173914</c:v>
                </c:pt>
                <c:pt idx="2">
                  <c:v>0.76190476190476186</c:v>
                </c:pt>
                <c:pt idx="3">
                  <c:v>0.54166666666666663</c:v>
                </c:pt>
                <c:pt idx="4">
                  <c:v>0.83333333333333337</c:v>
                </c:pt>
                <c:pt idx="5">
                  <c:v>0.5625</c:v>
                </c:pt>
                <c:pt idx="6">
                  <c:v>0.7142857142857143</c:v>
                </c:pt>
                <c:pt idx="7">
                  <c:v>0.7142857142857143</c:v>
                </c:pt>
                <c:pt idx="8">
                  <c:v>1.125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296-4313-BD2E-889B4436DB7F}"/>
            </c:ext>
          </c:extLst>
        </c:ser>
        <c:ser>
          <c:idx val="0"/>
          <c:order val="4"/>
          <c:tx>
            <c:strRef>
              <c:f>WYKRESY_przyklad!$A$2</c:f>
              <c:strCache>
                <c:ptCount val="1"/>
                <c:pt idx="0">
                  <c:v>cel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WYKRESY_przyklad!$B$1:$M$1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WYKRESY_przyklad!$B$2:$M$2</c:f>
              <c:numCache>
                <c:formatCode>0%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296-4313-BD2E-889B4436DB7F}"/>
            </c:ext>
          </c:extLst>
        </c:ser>
        <c:ser>
          <c:idx val="1"/>
          <c:order val="5"/>
          <c:tx>
            <c:strRef>
              <c:f>WYKRESY_przyklad!$A$3</c:f>
              <c:strCache>
                <c:ptCount val="1"/>
                <c:pt idx="0">
                  <c:v>% wykonanych szkoleń pacjentów</c:v>
                </c:pt>
              </c:strCache>
            </c:strRef>
          </c:tx>
          <c:spPr>
            <a:ln w="28575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WYKRESY_przyklad!$B$1:$M$1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WYKRESY_przyklad!$B$3:$M$3</c:f>
              <c:numCache>
                <c:formatCode>0.0%</c:formatCode>
                <c:ptCount val="12"/>
                <c:pt idx="1">
                  <c:v>0.78260869565217395</c:v>
                </c:pt>
                <c:pt idx="2">
                  <c:v>0.90476190476190477</c:v>
                </c:pt>
                <c:pt idx="3">
                  <c:v>0.75</c:v>
                </c:pt>
                <c:pt idx="4">
                  <c:v>0.88888888888888884</c:v>
                </c:pt>
                <c:pt idx="5">
                  <c:v>0.875</c:v>
                </c:pt>
                <c:pt idx="6">
                  <c:v>0.9285714285714286</c:v>
                </c:pt>
                <c:pt idx="7">
                  <c:v>0.9285714285714286</c:v>
                </c:pt>
                <c:pt idx="8">
                  <c:v>1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296-4313-BD2E-889B4436DB7F}"/>
            </c:ext>
          </c:extLst>
        </c:ser>
        <c:ser>
          <c:idx val="2"/>
          <c:order val="6"/>
          <c:tx>
            <c:strRef>
              <c:f>WYKRESY_przyklad!$A$4</c:f>
              <c:strCache>
                <c:ptCount val="1"/>
                <c:pt idx="0">
                  <c:v>% indywidualnych rozmów z pacjentami 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WYKRESY_przyklad!$B$1:$M$1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WYKRESY_przyklad!$B$4:$M$4</c:f>
              <c:numCache>
                <c:formatCode>0.0%</c:formatCode>
                <c:ptCount val="12"/>
                <c:pt idx="1">
                  <c:v>0.65217391304347827</c:v>
                </c:pt>
                <c:pt idx="2">
                  <c:v>0.8571428571428571</c:v>
                </c:pt>
                <c:pt idx="3">
                  <c:v>0.66666666666666663</c:v>
                </c:pt>
                <c:pt idx="4">
                  <c:v>0.88888888888888884</c:v>
                </c:pt>
                <c:pt idx="5">
                  <c:v>0.625</c:v>
                </c:pt>
                <c:pt idx="6">
                  <c:v>0.8571428571428571</c:v>
                </c:pt>
                <c:pt idx="7">
                  <c:v>0.8571428571428571</c:v>
                </c:pt>
                <c:pt idx="8">
                  <c:v>1.5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2296-4313-BD2E-889B4436DB7F}"/>
            </c:ext>
          </c:extLst>
        </c:ser>
        <c:ser>
          <c:idx val="3"/>
          <c:order val="7"/>
          <c:tx>
            <c:strRef>
              <c:f>WYKRESY_przyklad!$A$5</c:f>
              <c:strCache>
                <c:ptCount val="1"/>
                <c:pt idx="0">
                  <c:v>% przeglądów leczenia u pacjentów 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WYKRESY_przyklad!$B$1:$M$1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WYKRESY_przyklad!$B$5:$M$5</c:f>
              <c:numCache>
                <c:formatCode>0.0%</c:formatCode>
                <c:ptCount val="12"/>
                <c:pt idx="1">
                  <c:v>0.82608695652173914</c:v>
                </c:pt>
                <c:pt idx="2">
                  <c:v>0.76190476190476186</c:v>
                </c:pt>
                <c:pt idx="3">
                  <c:v>0.54166666666666663</c:v>
                </c:pt>
                <c:pt idx="4">
                  <c:v>0.83333333333333337</c:v>
                </c:pt>
                <c:pt idx="5">
                  <c:v>0.5625</c:v>
                </c:pt>
                <c:pt idx="6">
                  <c:v>0.7142857142857143</c:v>
                </c:pt>
                <c:pt idx="7">
                  <c:v>0.7142857142857143</c:v>
                </c:pt>
                <c:pt idx="8">
                  <c:v>1.125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296-4313-BD2E-889B4436DB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088016"/>
        <c:axId val="171369200"/>
      </c:lineChart>
      <c:dateAx>
        <c:axId val="136088016"/>
        <c:scaling>
          <c:orientation val="minMax"/>
        </c:scaling>
        <c:delete val="0"/>
        <c:axPos val="b"/>
        <c:numFmt formatCode="[$-415]mmm\ yy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71369200"/>
        <c:crosses val="autoZero"/>
        <c:auto val="1"/>
        <c:lblOffset val="100"/>
        <c:baseTimeUnit val="months"/>
      </c:dateAx>
      <c:valAx>
        <c:axId val="17136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360880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4020202020204" pitchFamily="34" charset="0"/>
              <a:ea typeface="+mn-ea"/>
              <a:cs typeface="Arial Narrow" panose="020B0604020202020204" pitchFamily="34" charset="0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WYNIKI PROJEKTU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WYKRESY_przyklad!$A$6</c:f>
              <c:strCache>
                <c:ptCount val="1"/>
                <c:pt idx="0">
                  <c:v>cel projektu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WYKRESY_przyklad!$B$1:$M$1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WYKRESY_przyklad!$B$6:$M$6</c:f>
              <c:numCache>
                <c:formatCode>0%</c:formatCode>
                <c:ptCount val="12"/>
                <c:pt idx="0">
                  <c:v>0.66</c:v>
                </c:pt>
                <c:pt idx="1">
                  <c:v>0.66</c:v>
                </c:pt>
                <c:pt idx="2">
                  <c:v>0.66</c:v>
                </c:pt>
                <c:pt idx="3">
                  <c:v>0.66</c:v>
                </c:pt>
                <c:pt idx="4">
                  <c:v>0.66</c:v>
                </c:pt>
                <c:pt idx="5">
                  <c:v>0.66</c:v>
                </c:pt>
                <c:pt idx="6">
                  <c:v>0.66</c:v>
                </c:pt>
                <c:pt idx="7">
                  <c:v>0.66</c:v>
                </c:pt>
                <c:pt idx="8">
                  <c:v>0.66</c:v>
                </c:pt>
                <c:pt idx="9">
                  <c:v>0.66</c:v>
                </c:pt>
                <c:pt idx="10">
                  <c:v>0.66</c:v>
                </c:pt>
                <c:pt idx="11">
                  <c:v>0.66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C1-4F9B-A468-6E1935D0F6EF}"/>
            </c:ext>
          </c:extLst>
        </c:ser>
        <c:ser>
          <c:idx val="3"/>
          <c:order val="1"/>
          <c:tx>
            <c:strRef>
              <c:f>WYKRESY_przyklad!$A$7</c:f>
              <c:strCache>
                <c:ptCount val="1"/>
                <c:pt idx="0">
                  <c:v>% pacjentów z prawidłową fosfatemią</c:v>
                </c:pt>
              </c:strCache>
            </c:strRef>
          </c:tx>
          <c:spPr>
            <a:ln w="28575" cap="rnd">
              <a:solidFill>
                <a:srgbClr val="002060"/>
              </a:solidFill>
              <a:round/>
            </a:ln>
            <a:effectLst/>
          </c:spPr>
          <c:marker>
            <c:symbol val="none"/>
          </c:marker>
          <c:cat>
            <c:numRef>
              <c:f>WYKRESY_przyklad!$B$1:$M$1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WYKRESY_przyklad!$B$7:$M$7</c:f>
              <c:numCache>
                <c:formatCode>0%</c:formatCode>
                <c:ptCount val="12"/>
                <c:pt idx="0">
                  <c:v>0.45</c:v>
                </c:pt>
                <c:pt idx="1">
                  <c:v>0.46</c:v>
                </c:pt>
                <c:pt idx="2">
                  <c:v>0.52</c:v>
                </c:pt>
                <c:pt idx="3">
                  <c:v>0.56999999999999995</c:v>
                </c:pt>
                <c:pt idx="4">
                  <c:v>0.56000000000000005</c:v>
                </c:pt>
                <c:pt idx="5">
                  <c:v>0.6</c:v>
                </c:pt>
                <c:pt idx="6">
                  <c:v>0.67</c:v>
                </c:pt>
                <c:pt idx="7">
                  <c:v>0.66</c:v>
                </c:pt>
                <c:pt idx="8">
                  <c:v>0.67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FC1-4F9B-A468-6E1935D0F6EF}"/>
            </c:ext>
          </c:extLst>
        </c:ser>
        <c:ser>
          <c:idx val="0"/>
          <c:order val="2"/>
          <c:tx>
            <c:strRef>
              <c:f>WYKRESY_przyklad!$A$6</c:f>
              <c:strCache>
                <c:ptCount val="1"/>
                <c:pt idx="0">
                  <c:v>cel projektu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WYKRESY_przyklad!$B$1:$M$1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WYKRESY_przyklad!$B$6:$M$6</c:f>
              <c:numCache>
                <c:formatCode>0%</c:formatCode>
                <c:ptCount val="12"/>
                <c:pt idx="0">
                  <c:v>0.66</c:v>
                </c:pt>
                <c:pt idx="1">
                  <c:v>0.66</c:v>
                </c:pt>
                <c:pt idx="2">
                  <c:v>0.66</c:v>
                </c:pt>
                <c:pt idx="3">
                  <c:v>0.66</c:v>
                </c:pt>
                <c:pt idx="4">
                  <c:v>0.66</c:v>
                </c:pt>
                <c:pt idx="5">
                  <c:v>0.66</c:v>
                </c:pt>
                <c:pt idx="6">
                  <c:v>0.66</c:v>
                </c:pt>
                <c:pt idx="7">
                  <c:v>0.66</c:v>
                </c:pt>
                <c:pt idx="8">
                  <c:v>0.66</c:v>
                </c:pt>
                <c:pt idx="9">
                  <c:v>0.66</c:v>
                </c:pt>
                <c:pt idx="10">
                  <c:v>0.66</c:v>
                </c:pt>
                <c:pt idx="11">
                  <c:v>0.66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FC1-4F9B-A468-6E1935D0F6EF}"/>
            </c:ext>
          </c:extLst>
        </c:ser>
        <c:ser>
          <c:idx val="1"/>
          <c:order val="3"/>
          <c:tx>
            <c:strRef>
              <c:f>WYKRESY_przyklad!$A$7</c:f>
              <c:strCache>
                <c:ptCount val="1"/>
                <c:pt idx="0">
                  <c:v>% pacjentów z prawidłową fosfatemią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WYKRESY_przyklad!$B$1:$M$1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WYKRESY_przyklad!$B$7:$M$7</c:f>
              <c:numCache>
                <c:formatCode>0%</c:formatCode>
                <c:ptCount val="12"/>
                <c:pt idx="0">
                  <c:v>0.45</c:v>
                </c:pt>
                <c:pt idx="1">
                  <c:v>0.46</c:v>
                </c:pt>
                <c:pt idx="2">
                  <c:v>0.52</c:v>
                </c:pt>
                <c:pt idx="3">
                  <c:v>0.56999999999999995</c:v>
                </c:pt>
                <c:pt idx="4">
                  <c:v>0.56000000000000005</c:v>
                </c:pt>
                <c:pt idx="5">
                  <c:v>0.6</c:v>
                </c:pt>
                <c:pt idx="6">
                  <c:v>0.67</c:v>
                </c:pt>
                <c:pt idx="7">
                  <c:v>0.66</c:v>
                </c:pt>
                <c:pt idx="8">
                  <c:v>0.67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FC1-4F9B-A468-6E1935D0F6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088016"/>
        <c:axId val="171369200"/>
      </c:lineChart>
      <c:dateAx>
        <c:axId val="136088016"/>
        <c:scaling>
          <c:orientation val="minMax"/>
        </c:scaling>
        <c:delete val="0"/>
        <c:axPos val="b"/>
        <c:numFmt formatCode="[$-415]mmm\ yy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71369200"/>
        <c:crosses val="autoZero"/>
        <c:auto val="1"/>
        <c:lblOffset val="100"/>
        <c:baseTimeUnit val="months"/>
      </c:dateAx>
      <c:valAx>
        <c:axId val="17136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360880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4020202020204" pitchFamily="34" charset="0"/>
              <a:ea typeface="+mn-ea"/>
              <a:cs typeface="Arial Narrow" panose="020B0604020202020204" pitchFamily="34" charset="0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POMIAR ZBILANSOWANIA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WYKRESY_przyklad!$A$8</c:f>
              <c:strCache>
                <c:ptCount val="1"/>
                <c:pt idx="0">
                  <c:v>max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WYKRESY_przyklad!$B$1:$M$1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WYKRESY_przyklad!$B$8:$M$8</c:f>
              <c:numCache>
                <c:formatCode>0%</c:formatCode>
                <c:ptCount val="12"/>
                <c:pt idx="0">
                  <c:v>0.03</c:v>
                </c:pt>
                <c:pt idx="1">
                  <c:v>0.03</c:v>
                </c:pt>
                <c:pt idx="2">
                  <c:v>0.03</c:v>
                </c:pt>
                <c:pt idx="3">
                  <c:v>0.03</c:v>
                </c:pt>
                <c:pt idx="4">
                  <c:v>0.03</c:v>
                </c:pt>
                <c:pt idx="5">
                  <c:v>0.03</c:v>
                </c:pt>
                <c:pt idx="6">
                  <c:v>0.03</c:v>
                </c:pt>
                <c:pt idx="7">
                  <c:v>0.03</c:v>
                </c:pt>
                <c:pt idx="8">
                  <c:v>0.03</c:v>
                </c:pt>
                <c:pt idx="9">
                  <c:v>0.03</c:v>
                </c:pt>
                <c:pt idx="10">
                  <c:v>0.03</c:v>
                </c:pt>
                <c:pt idx="11">
                  <c:v>0.03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A9-4C84-B3BC-3CD67903F848}"/>
            </c:ext>
          </c:extLst>
        </c:ser>
        <c:ser>
          <c:idx val="3"/>
          <c:order val="1"/>
          <c:tx>
            <c:strRef>
              <c:f>WYKRESY_przyklad!$A$9</c:f>
              <c:strCache>
                <c:ptCount val="1"/>
                <c:pt idx="0">
                  <c:v>% pacjentów z hiperkalcemią</c:v>
                </c:pt>
              </c:strCache>
            </c:strRef>
          </c:tx>
          <c:spPr>
            <a:ln w="28575" cap="rnd">
              <a:solidFill>
                <a:srgbClr val="002060"/>
              </a:solidFill>
              <a:round/>
            </a:ln>
            <a:effectLst/>
          </c:spPr>
          <c:marker>
            <c:symbol val="none"/>
          </c:marker>
          <c:cat>
            <c:numRef>
              <c:f>WYKRESY_przyklad!$B$1:$M$1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WYKRESY_przyklad!$B$9:$M$9</c:f>
              <c:numCache>
                <c:formatCode>0.00%</c:formatCode>
                <c:ptCount val="12"/>
                <c:pt idx="0">
                  <c:v>6.0000000000000053E-2</c:v>
                </c:pt>
                <c:pt idx="1">
                  <c:v>4.0000000000000036E-2</c:v>
                </c:pt>
                <c:pt idx="2">
                  <c:v>2.0000000000000018E-2</c:v>
                </c:pt>
                <c:pt idx="3">
                  <c:v>2.0000000000000018E-2</c:v>
                </c:pt>
                <c:pt idx="4">
                  <c:v>6.0000000000000053E-2</c:v>
                </c:pt>
                <c:pt idx="5">
                  <c:v>3.0000000000000027E-2</c:v>
                </c:pt>
                <c:pt idx="6">
                  <c:v>5.0000000000000044E-2</c:v>
                </c:pt>
                <c:pt idx="7">
                  <c:v>4.0000000000000036E-2</c:v>
                </c:pt>
                <c:pt idx="8">
                  <c:v>4.0000000000000036E-2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FA9-4C84-B3BC-3CD67903F848}"/>
            </c:ext>
          </c:extLst>
        </c:ser>
        <c:ser>
          <c:idx val="0"/>
          <c:order val="2"/>
          <c:tx>
            <c:strRef>
              <c:f>WYKRESY_przyklad!$A$8</c:f>
              <c:strCache>
                <c:ptCount val="1"/>
                <c:pt idx="0">
                  <c:v>max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WYKRESY_przyklad!$B$1:$M$1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WYKRESY_przyklad!$B$8:$M$8</c:f>
              <c:numCache>
                <c:formatCode>0%</c:formatCode>
                <c:ptCount val="12"/>
                <c:pt idx="0">
                  <c:v>0.03</c:v>
                </c:pt>
                <c:pt idx="1">
                  <c:v>0.03</c:v>
                </c:pt>
                <c:pt idx="2">
                  <c:v>0.03</c:v>
                </c:pt>
                <c:pt idx="3">
                  <c:v>0.03</c:v>
                </c:pt>
                <c:pt idx="4">
                  <c:v>0.03</c:v>
                </c:pt>
                <c:pt idx="5">
                  <c:v>0.03</c:v>
                </c:pt>
                <c:pt idx="6">
                  <c:v>0.03</c:v>
                </c:pt>
                <c:pt idx="7">
                  <c:v>0.03</c:v>
                </c:pt>
                <c:pt idx="8">
                  <c:v>0.03</c:v>
                </c:pt>
                <c:pt idx="9">
                  <c:v>0.03</c:v>
                </c:pt>
                <c:pt idx="10">
                  <c:v>0.03</c:v>
                </c:pt>
                <c:pt idx="11">
                  <c:v>0.03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FA9-4C84-B3BC-3CD67903F848}"/>
            </c:ext>
          </c:extLst>
        </c:ser>
        <c:ser>
          <c:idx val="1"/>
          <c:order val="3"/>
          <c:tx>
            <c:strRef>
              <c:f>WYKRESY_przyklad!$A$9</c:f>
              <c:strCache>
                <c:ptCount val="1"/>
                <c:pt idx="0">
                  <c:v>% pacjentów z hiperkalcemią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WYKRESY_przyklad!$B$1:$M$1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WYKRESY_przyklad!$B$9:$M$9</c:f>
              <c:numCache>
                <c:formatCode>0.00%</c:formatCode>
                <c:ptCount val="12"/>
                <c:pt idx="0">
                  <c:v>6.0000000000000053E-2</c:v>
                </c:pt>
                <c:pt idx="1">
                  <c:v>4.0000000000000036E-2</c:v>
                </c:pt>
                <c:pt idx="2">
                  <c:v>2.0000000000000018E-2</c:v>
                </c:pt>
                <c:pt idx="3">
                  <c:v>2.0000000000000018E-2</c:v>
                </c:pt>
                <c:pt idx="4">
                  <c:v>6.0000000000000053E-2</c:v>
                </c:pt>
                <c:pt idx="5">
                  <c:v>3.0000000000000027E-2</c:v>
                </c:pt>
                <c:pt idx="6">
                  <c:v>5.0000000000000044E-2</c:v>
                </c:pt>
                <c:pt idx="7">
                  <c:v>4.0000000000000036E-2</c:v>
                </c:pt>
                <c:pt idx="8">
                  <c:v>4.0000000000000036E-2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FA9-4C84-B3BC-3CD67903F8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088016"/>
        <c:axId val="171369200"/>
      </c:lineChart>
      <c:dateAx>
        <c:axId val="136088016"/>
        <c:scaling>
          <c:orientation val="minMax"/>
        </c:scaling>
        <c:delete val="0"/>
        <c:axPos val="b"/>
        <c:numFmt formatCode="[$-415]mmm\ yy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71369200"/>
        <c:crosses val="autoZero"/>
        <c:auto val="1"/>
        <c:lblOffset val="100"/>
        <c:baseTimeUnit val="months"/>
      </c:dateAx>
      <c:valAx>
        <c:axId val="171369200"/>
        <c:scaling>
          <c:orientation val="minMax"/>
          <c:max val="9.0000000000000024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360880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4020202020204" pitchFamily="34" charset="0"/>
              <a:ea typeface="+mn-ea"/>
              <a:cs typeface="Arial Narrow" panose="020B0604020202020204" pitchFamily="34" charset="0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POMIAR </a:t>
            </a:r>
            <a:r>
              <a:rPr lang="pl-PL" b="1"/>
              <a:t>ZBILANSOWANIA</a:t>
            </a:r>
            <a:endParaRPr lang="en-US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>
        <c:manualLayout>
          <c:layoutTarget val="inner"/>
          <c:xMode val="edge"/>
          <c:yMode val="edge"/>
          <c:x val="4.077352439596435E-2"/>
          <c:y val="0.11150491452991454"/>
          <c:w val="0.94187212789893382"/>
          <c:h val="0.77037222222222224"/>
        </c:manualLayout>
      </c:layout>
      <c:lineChart>
        <c:grouping val="standard"/>
        <c:varyColors val="0"/>
        <c:ser>
          <c:idx val="0"/>
          <c:order val="0"/>
          <c:tx>
            <c:strRef>
              <c:f>WYKRESY_przyklad!$A$8</c:f>
              <c:strCache>
                <c:ptCount val="1"/>
                <c:pt idx="0">
                  <c:v>max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WYKRESY_przyklad!$B$1:$M$1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WYKRESY_przyklad!$B$8:$M$8</c:f>
              <c:numCache>
                <c:formatCode>0%</c:formatCode>
                <c:ptCount val="12"/>
                <c:pt idx="0">
                  <c:v>0.03</c:v>
                </c:pt>
                <c:pt idx="1">
                  <c:v>0.03</c:v>
                </c:pt>
                <c:pt idx="2">
                  <c:v>0.03</c:v>
                </c:pt>
                <c:pt idx="3">
                  <c:v>0.03</c:v>
                </c:pt>
                <c:pt idx="4">
                  <c:v>0.03</c:v>
                </c:pt>
                <c:pt idx="5">
                  <c:v>0.03</c:v>
                </c:pt>
                <c:pt idx="6">
                  <c:v>0.03</c:v>
                </c:pt>
                <c:pt idx="7">
                  <c:v>0.03</c:v>
                </c:pt>
                <c:pt idx="8">
                  <c:v>0.03</c:v>
                </c:pt>
                <c:pt idx="9">
                  <c:v>0.03</c:v>
                </c:pt>
                <c:pt idx="10">
                  <c:v>0.03</c:v>
                </c:pt>
                <c:pt idx="11">
                  <c:v>0.03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77F-4186-8543-A6A6A381979C}"/>
            </c:ext>
          </c:extLst>
        </c:ser>
        <c:ser>
          <c:idx val="1"/>
          <c:order val="1"/>
          <c:tx>
            <c:strRef>
              <c:f>WYKRESY_przyklad!$A$9</c:f>
              <c:strCache>
                <c:ptCount val="1"/>
                <c:pt idx="0">
                  <c:v>% pacjentów z hiperkalcemią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WYKRESY_przyklad!$B$1:$M$1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WYKRESY_przyklad!$B$9:$M$9</c:f>
              <c:numCache>
                <c:formatCode>0.00%</c:formatCode>
                <c:ptCount val="12"/>
                <c:pt idx="0">
                  <c:v>6.0000000000000053E-2</c:v>
                </c:pt>
                <c:pt idx="1">
                  <c:v>4.0000000000000036E-2</c:v>
                </c:pt>
                <c:pt idx="2">
                  <c:v>2.0000000000000018E-2</c:v>
                </c:pt>
                <c:pt idx="3">
                  <c:v>2.0000000000000018E-2</c:v>
                </c:pt>
                <c:pt idx="4">
                  <c:v>6.0000000000000053E-2</c:v>
                </c:pt>
                <c:pt idx="5">
                  <c:v>3.0000000000000027E-2</c:v>
                </c:pt>
                <c:pt idx="6">
                  <c:v>5.0000000000000044E-2</c:v>
                </c:pt>
                <c:pt idx="7">
                  <c:v>4.0000000000000036E-2</c:v>
                </c:pt>
                <c:pt idx="8">
                  <c:v>4.0000000000000036E-2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77F-4186-8543-A6A6A38197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088016"/>
        <c:axId val="171369200"/>
      </c:lineChart>
      <c:dateAx>
        <c:axId val="136088016"/>
        <c:scaling>
          <c:orientation val="minMax"/>
        </c:scaling>
        <c:delete val="0"/>
        <c:axPos val="b"/>
        <c:numFmt formatCode="[$-415]mmm\ yy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71369200"/>
        <c:crosses val="autoZero"/>
        <c:auto val="1"/>
        <c:lblOffset val="100"/>
        <c:baseTimeUnit val="months"/>
      </c:dateAx>
      <c:valAx>
        <c:axId val="171369200"/>
        <c:scaling>
          <c:orientation val="minMax"/>
          <c:max val="9.0000000000000024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360880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1118756613756615"/>
          <c:y val="0.93940235042735043"/>
          <c:w val="0.37762473544973546"/>
          <c:h val="4.43155982905982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4020202020204" pitchFamily="34" charset="0"/>
              <a:ea typeface="+mn-ea"/>
              <a:cs typeface="Arial Narrow" panose="020B0604020202020204" pitchFamily="34" charset="0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 b="1"/>
              <a:t>POMIAR </a:t>
            </a:r>
            <a:r>
              <a:rPr lang="en-US" b="1"/>
              <a:t>WYNIK PROJEKTU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WYKRESY_przyklad!$A$6</c:f>
              <c:strCache>
                <c:ptCount val="1"/>
                <c:pt idx="0">
                  <c:v>cel projektu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WYKRESY_przyklad!$B$1:$M$1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WYKRESY_przyklad!$B$6:$M$6</c:f>
              <c:numCache>
                <c:formatCode>0%</c:formatCode>
                <c:ptCount val="12"/>
                <c:pt idx="0">
                  <c:v>0.66</c:v>
                </c:pt>
                <c:pt idx="1">
                  <c:v>0.66</c:v>
                </c:pt>
                <c:pt idx="2">
                  <c:v>0.66</c:v>
                </c:pt>
                <c:pt idx="3">
                  <c:v>0.66</c:v>
                </c:pt>
                <c:pt idx="4">
                  <c:v>0.66</c:v>
                </c:pt>
                <c:pt idx="5">
                  <c:v>0.66</c:v>
                </c:pt>
                <c:pt idx="6">
                  <c:v>0.66</c:v>
                </c:pt>
                <c:pt idx="7">
                  <c:v>0.66</c:v>
                </c:pt>
                <c:pt idx="8">
                  <c:v>0.66</c:v>
                </c:pt>
                <c:pt idx="9">
                  <c:v>0.66</c:v>
                </c:pt>
                <c:pt idx="10">
                  <c:v>0.66</c:v>
                </c:pt>
                <c:pt idx="11">
                  <c:v>0.66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053-40A6-B1A2-38CBB4BE9E2B}"/>
            </c:ext>
          </c:extLst>
        </c:ser>
        <c:ser>
          <c:idx val="1"/>
          <c:order val="1"/>
          <c:tx>
            <c:strRef>
              <c:f>WYKRESY_przyklad!$A$7</c:f>
              <c:strCache>
                <c:ptCount val="1"/>
                <c:pt idx="0">
                  <c:v>% pacjentów z prawidłową fosfatemią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WYKRESY_przyklad!$B$1:$M$1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WYKRESY_przyklad!$B$7:$M$7</c:f>
              <c:numCache>
                <c:formatCode>0%</c:formatCode>
                <c:ptCount val="12"/>
                <c:pt idx="0">
                  <c:v>0.45</c:v>
                </c:pt>
                <c:pt idx="1">
                  <c:v>0.46</c:v>
                </c:pt>
                <c:pt idx="2">
                  <c:v>0.52</c:v>
                </c:pt>
                <c:pt idx="3">
                  <c:v>0.56999999999999995</c:v>
                </c:pt>
                <c:pt idx="4">
                  <c:v>0.56000000000000005</c:v>
                </c:pt>
                <c:pt idx="5">
                  <c:v>0.6</c:v>
                </c:pt>
                <c:pt idx="6">
                  <c:v>0.67</c:v>
                </c:pt>
                <c:pt idx="7">
                  <c:v>0.66</c:v>
                </c:pt>
                <c:pt idx="8">
                  <c:v>0.67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053-40A6-B1A2-38CBB4BE9E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088016"/>
        <c:axId val="171369200"/>
      </c:lineChart>
      <c:dateAx>
        <c:axId val="136088016"/>
        <c:scaling>
          <c:orientation val="minMax"/>
        </c:scaling>
        <c:delete val="0"/>
        <c:axPos val="b"/>
        <c:numFmt formatCode="[$-415]mmm\ yy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71369200"/>
        <c:crosses val="autoZero"/>
        <c:auto val="1"/>
        <c:lblOffset val="100"/>
        <c:baseTimeUnit val="months"/>
      </c:dateAx>
      <c:valAx>
        <c:axId val="17136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360880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4020202020204" pitchFamily="34" charset="0"/>
              <a:ea typeface="+mn-ea"/>
              <a:cs typeface="Arial Narrow" panose="020B0604020202020204" pitchFamily="34" charset="0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POMIAR PROCESÓW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WYKRESY!$A$2</c:f>
              <c:strCache>
                <c:ptCount val="1"/>
                <c:pt idx="0">
                  <c:v>cel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WYKRESY!$B$1:$M$1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WYKRESY!$B$2:$M$2</c:f>
              <c:numCache>
                <c:formatCode>0%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37A-4023-A5DB-40CB33EF6695}"/>
            </c:ext>
          </c:extLst>
        </c:ser>
        <c:ser>
          <c:idx val="1"/>
          <c:order val="1"/>
          <c:tx>
            <c:strRef>
              <c:f>WYKRESY!$A$3</c:f>
              <c:strCache>
                <c:ptCount val="1"/>
                <c:pt idx="0">
                  <c:v>% wykonanych szkoleń pacjentów</c:v>
                </c:pt>
              </c:strCache>
            </c:strRef>
          </c:tx>
          <c:spPr>
            <a:ln w="28575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WYKRESY!$B$1:$M$1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WYKRESY!$B$3:$M$3</c:f>
              <c:numCache>
                <c:formatCode>0.0%</c:formatCode>
                <c:ptCount val="12"/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37A-4023-A5DB-40CB33EF6695}"/>
            </c:ext>
          </c:extLst>
        </c:ser>
        <c:ser>
          <c:idx val="2"/>
          <c:order val="2"/>
          <c:tx>
            <c:strRef>
              <c:f>WYKRESY!$A$4</c:f>
              <c:strCache>
                <c:ptCount val="1"/>
                <c:pt idx="0">
                  <c:v>% indywidualnych rozmów z pacjentami 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WYKRESY!$B$1:$M$1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WYKRESY!$B$4:$M$4</c:f>
              <c:numCache>
                <c:formatCode>0.0%</c:formatCode>
                <c:ptCount val="12"/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37A-4023-A5DB-40CB33EF6695}"/>
            </c:ext>
          </c:extLst>
        </c:ser>
        <c:ser>
          <c:idx val="3"/>
          <c:order val="3"/>
          <c:tx>
            <c:strRef>
              <c:f>WYKRESY!$A$5</c:f>
              <c:strCache>
                <c:ptCount val="1"/>
                <c:pt idx="0">
                  <c:v>% przeglądów leczenia u pacjentów 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WYKRESY!$B$1:$M$1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WYKRESY!$B$5:$M$5</c:f>
              <c:numCache>
                <c:formatCode>0.0%</c:formatCode>
                <c:ptCount val="12"/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37A-4023-A5DB-40CB33EF66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088016"/>
        <c:axId val="171369200"/>
      </c:lineChart>
      <c:dateAx>
        <c:axId val="136088016"/>
        <c:scaling>
          <c:orientation val="minMax"/>
        </c:scaling>
        <c:delete val="0"/>
        <c:axPos val="b"/>
        <c:numFmt formatCode="[$-415]mmm\ yy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71369200"/>
        <c:crosses val="autoZero"/>
        <c:auto val="1"/>
        <c:lblOffset val="100"/>
        <c:baseTimeUnit val="months"/>
      </c:dateAx>
      <c:valAx>
        <c:axId val="17136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36088016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4020202020204" pitchFamily="34" charset="0"/>
              <a:ea typeface="+mn-ea"/>
              <a:cs typeface="Arial Narrow" panose="020B0604020202020204" pitchFamily="34" charset="0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POMIAR </a:t>
            </a:r>
            <a:r>
              <a:rPr lang="pl-PL" b="1"/>
              <a:t>ZBILANSOWANIA</a:t>
            </a:r>
            <a:endParaRPr lang="en-US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>
        <c:manualLayout>
          <c:layoutTarget val="inner"/>
          <c:xMode val="edge"/>
          <c:yMode val="edge"/>
          <c:x val="4.077352439596435E-2"/>
          <c:y val="0.11150491452991454"/>
          <c:w val="0.94187212789893382"/>
          <c:h val="0.77037222222222224"/>
        </c:manualLayout>
      </c:layout>
      <c:lineChart>
        <c:grouping val="standard"/>
        <c:varyColors val="0"/>
        <c:ser>
          <c:idx val="0"/>
          <c:order val="0"/>
          <c:tx>
            <c:strRef>
              <c:f>WYKRESY!$A$8</c:f>
              <c:strCache>
                <c:ptCount val="1"/>
                <c:pt idx="0">
                  <c:v>max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WYKRESY!$B$1:$M$1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WYKRESY!$B$8:$M$8</c:f>
              <c:numCache>
                <c:formatCode>0%</c:formatCode>
                <c:ptCount val="12"/>
                <c:pt idx="0">
                  <c:v>0.03</c:v>
                </c:pt>
                <c:pt idx="1">
                  <c:v>0.03</c:v>
                </c:pt>
                <c:pt idx="2">
                  <c:v>0.03</c:v>
                </c:pt>
                <c:pt idx="3">
                  <c:v>0.03</c:v>
                </c:pt>
                <c:pt idx="4">
                  <c:v>0.03</c:v>
                </c:pt>
                <c:pt idx="5">
                  <c:v>0.03</c:v>
                </c:pt>
                <c:pt idx="6">
                  <c:v>0.03</c:v>
                </c:pt>
                <c:pt idx="7">
                  <c:v>0.03</c:v>
                </c:pt>
                <c:pt idx="8">
                  <c:v>0.03</c:v>
                </c:pt>
                <c:pt idx="9">
                  <c:v>0.03</c:v>
                </c:pt>
                <c:pt idx="10">
                  <c:v>0.03</c:v>
                </c:pt>
                <c:pt idx="11">
                  <c:v>0.03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AE1-4FB6-91C8-CD5A00ED8550}"/>
            </c:ext>
          </c:extLst>
        </c:ser>
        <c:ser>
          <c:idx val="1"/>
          <c:order val="1"/>
          <c:tx>
            <c:strRef>
              <c:f>WYKRESY!$A$9</c:f>
              <c:strCache>
                <c:ptCount val="1"/>
                <c:pt idx="0">
                  <c:v>% pacjentów z hiperkalcemią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WYKRESY!$B$1:$M$1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WYKRESY!$B$9:$M$9</c:f>
              <c:numCache>
                <c:formatCode>0.00%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AE1-4FB6-91C8-CD5A00ED85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088016"/>
        <c:axId val="171369200"/>
      </c:lineChart>
      <c:dateAx>
        <c:axId val="136088016"/>
        <c:scaling>
          <c:orientation val="minMax"/>
        </c:scaling>
        <c:delete val="0"/>
        <c:axPos val="b"/>
        <c:numFmt formatCode="[$-415]mmm\ yy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71369200"/>
        <c:crosses val="autoZero"/>
        <c:auto val="1"/>
        <c:lblOffset val="100"/>
        <c:baseTimeUnit val="months"/>
      </c:dateAx>
      <c:valAx>
        <c:axId val="171369200"/>
        <c:scaling>
          <c:orientation val="minMax"/>
          <c:max val="9.0000000000000024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360880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1118756613756615"/>
          <c:y val="0.93940235042735043"/>
          <c:w val="0.37762473544973546"/>
          <c:h val="4.43155982905982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4020202020204" pitchFamily="34" charset="0"/>
              <a:ea typeface="+mn-ea"/>
              <a:cs typeface="Arial Narrow" panose="020B0604020202020204" pitchFamily="34" charset="0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 b="1"/>
              <a:t>POMIAR </a:t>
            </a:r>
            <a:r>
              <a:rPr lang="en-US" b="1"/>
              <a:t>WYNIK PROJEKTU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WYKRESY!$A$6</c:f>
              <c:strCache>
                <c:ptCount val="1"/>
                <c:pt idx="0">
                  <c:v>cel projektu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WYKRESY!$B$1:$M$1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WYKRESY!$B$6:$M$6</c:f>
              <c:numCache>
                <c:formatCode>0%</c:formatCode>
                <c:ptCount val="12"/>
                <c:pt idx="0">
                  <c:v>0.66</c:v>
                </c:pt>
                <c:pt idx="1">
                  <c:v>0.66</c:v>
                </c:pt>
                <c:pt idx="2">
                  <c:v>0.66</c:v>
                </c:pt>
                <c:pt idx="3">
                  <c:v>0.66</c:v>
                </c:pt>
                <c:pt idx="4">
                  <c:v>0.66</c:v>
                </c:pt>
                <c:pt idx="5">
                  <c:v>0.66</c:v>
                </c:pt>
                <c:pt idx="6">
                  <c:v>0.66</c:v>
                </c:pt>
                <c:pt idx="7">
                  <c:v>0.66</c:v>
                </c:pt>
                <c:pt idx="8">
                  <c:v>0.66</c:v>
                </c:pt>
                <c:pt idx="9">
                  <c:v>0.66</c:v>
                </c:pt>
                <c:pt idx="10">
                  <c:v>0.66</c:v>
                </c:pt>
                <c:pt idx="11">
                  <c:v>0.66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31-4918-B684-55CCAB6886A7}"/>
            </c:ext>
          </c:extLst>
        </c:ser>
        <c:ser>
          <c:idx val="1"/>
          <c:order val="1"/>
          <c:tx>
            <c:strRef>
              <c:f>WYKRESY!$A$7</c:f>
              <c:strCache>
                <c:ptCount val="1"/>
                <c:pt idx="0">
                  <c:v>% pacjentów z prawidłową fosfatemią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WYKRESY!$B$1:$M$1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WYKRESY!$B$7:$M$7</c:f>
              <c:numCache>
                <c:formatCode>0%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031-4918-B684-55CCAB6886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088016"/>
        <c:axId val="171369200"/>
      </c:lineChart>
      <c:dateAx>
        <c:axId val="136088016"/>
        <c:scaling>
          <c:orientation val="minMax"/>
        </c:scaling>
        <c:delete val="0"/>
        <c:axPos val="b"/>
        <c:numFmt formatCode="[$-415]mmm\ yy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71369200"/>
        <c:crosses val="autoZero"/>
        <c:auto val="1"/>
        <c:lblOffset val="100"/>
        <c:baseTimeUnit val="months"/>
      </c:dateAx>
      <c:valAx>
        <c:axId val="17136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360880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4020202020204" pitchFamily="34" charset="0"/>
              <a:ea typeface="+mn-ea"/>
              <a:cs typeface="Arial Narrow" panose="020B0604020202020204" pitchFamily="34" charset="0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POMIAR PROCESÓW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'WYKRESY (2)'!$A$2</c:f>
              <c:strCache>
                <c:ptCount val="1"/>
                <c:pt idx="0">
                  <c:v>cel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'WYKRESY (2)'!$B$1:$M$1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'WYKRESY (2)'!$B$2:$M$2</c:f>
              <c:numCache>
                <c:formatCode>0%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B6-DC40-8BA9-7AA03EEBE7A5}"/>
            </c:ext>
          </c:extLst>
        </c:ser>
        <c:ser>
          <c:idx val="1"/>
          <c:order val="1"/>
          <c:tx>
            <c:strRef>
              <c:f>'WYKRESY (2)'!$A$3</c:f>
              <c:strCache>
                <c:ptCount val="1"/>
                <c:pt idx="0">
                  <c:v>liczba szkoen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'WYKRESY (2)'!$B$1:$M$1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'WYKRESY (2)'!$B$3:$M$3</c:f>
              <c:numCache>
                <c:formatCode>0.0%</c:formatCode>
                <c:ptCount val="12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B6-DC40-8BA9-7AA03EEBE7A5}"/>
            </c:ext>
          </c:extLst>
        </c:ser>
        <c:ser>
          <c:idx val="2"/>
          <c:order val="2"/>
          <c:tx>
            <c:strRef>
              <c:f>'WYKRESY (2)'!$A$4</c:f>
              <c:strCache>
                <c:ptCount val="1"/>
                <c:pt idx="0">
                  <c:v>liczba rozmów indywidualnych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'WYKRESY (2)'!$B$1:$M$1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'WYKRESY (2)'!$B$4:$M$4</c:f>
              <c:numCache>
                <c:formatCode>0.0%</c:formatCode>
                <c:ptCount val="12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B6-DC40-8BA9-7AA03EEBE7A5}"/>
            </c:ext>
          </c:extLst>
        </c:ser>
        <c:ser>
          <c:idx val="3"/>
          <c:order val="3"/>
          <c:tx>
            <c:strRef>
              <c:f>'WYKRESY (2)'!$A$5</c:f>
              <c:strCache>
                <c:ptCount val="1"/>
                <c:pt idx="0">
                  <c:v>przeglądy leczenia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'WYKRESY (2)'!$B$1:$M$1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'WYKRESY (2)'!$B$5:$M$5</c:f>
              <c:numCache>
                <c:formatCode>0.0%</c:formatCode>
                <c:ptCount val="12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B6-DC40-8BA9-7AA03EEBE7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088016"/>
        <c:axId val="171369200"/>
      </c:lineChart>
      <c:dateAx>
        <c:axId val="136088016"/>
        <c:scaling>
          <c:orientation val="minMax"/>
        </c:scaling>
        <c:delete val="0"/>
        <c:axPos val="b"/>
        <c:numFmt formatCode="[$-415]mmm\ yy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71369200"/>
        <c:crosses val="autoZero"/>
        <c:auto val="1"/>
        <c:lblOffset val="100"/>
        <c:baseTimeUnit val="months"/>
      </c:dateAx>
      <c:valAx>
        <c:axId val="17136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360880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WYNIKI PROJEKTU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'WYKRESY (2)'!$A$6</c:f>
              <c:strCache>
                <c:ptCount val="1"/>
                <c:pt idx="0">
                  <c:v>cel projektu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'WYKRESY (2)'!$B$1:$M$1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'WYKRESY (2)'!$B$6:$M$6</c:f>
              <c:numCache>
                <c:formatCode>0%</c:formatCode>
                <c:ptCount val="12"/>
                <c:pt idx="0">
                  <c:v>0.66</c:v>
                </c:pt>
                <c:pt idx="1">
                  <c:v>0.66</c:v>
                </c:pt>
                <c:pt idx="2">
                  <c:v>0.66</c:v>
                </c:pt>
                <c:pt idx="3">
                  <c:v>0.66</c:v>
                </c:pt>
                <c:pt idx="4">
                  <c:v>0.66</c:v>
                </c:pt>
                <c:pt idx="5">
                  <c:v>0.66</c:v>
                </c:pt>
                <c:pt idx="6">
                  <c:v>0.66</c:v>
                </c:pt>
                <c:pt idx="7">
                  <c:v>0.66</c:v>
                </c:pt>
                <c:pt idx="8">
                  <c:v>0.66</c:v>
                </c:pt>
                <c:pt idx="9">
                  <c:v>0.66</c:v>
                </c:pt>
                <c:pt idx="10">
                  <c:v>0.66</c:v>
                </c:pt>
                <c:pt idx="11">
                  <c:v>0.66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9B-FE46-A000-CD1A0E558D88}"/>
            </c:ext>
          </c:extLst>
        </c:ser>
        <c:ser>
          <c:idx val="1"/>
          <c:order val="1"/>
          <c:tx>
            <c:strRef>
              <c:f>'WYKRESY (2)'!$A$7</c:f>
              <c:strCache>
                <c:ptCount val="1"/>
                <c:pt idx="0">
                  <c:v>fosfatemia % PT w celu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'WYKRESY (2)'!$B$1:$M$1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'WYKRESY (2)'!$B$7:$M$7</c:f>
              <c:numCache>
                <c:formatCode>0%</c:formatCode>
                <c:ptCount val="12"/>
                <c:pt idx="0">
                  <c:v>0.55000000000000004</c:v>
                </c:pt>
                <c:pt idx="1">
                  <c:v>0.56000000000000005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9B-FE46-A000-CD1A0E558D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088016"/>
        <c:axId val="171369200"/>
      </c:lineChart>
      <c:dateAx>
        <c:axId val="136088016"/>
        <c:scaling>
          <c:orientation val="minMax"/>
        </c:scaling>
        <c:delete val="0"/>
        <c:axPos val="b"/>
        <c:numFmt formatCode="[$-415]mmm\ yy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71369200"/>
        <c:crosses val="autoZero"/>
        <c:auto val="1"/>
        <c:lblOffset val="100"/>
        <c:baseTimeUnit val="months"/>
      </c:dateAx>
      <c:valAx>
        <c:axId val="17136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360880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POMIAR ZBILANSOWANIA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'WYKRESY (2)'!$A$8</c:f>
              <c:strCache>
                <c:ptCount val="1"/>
                <c:pt idx="0">
                  <c:v>max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'WYKRESY (2)'!$B$1:$M$1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'WYKRESY (2)'!$B$8:$M$8</c:f>
              <c:numCache>
                <c:formatCode>0%</c:formatCode>
                <c:ptCount val="12"/>
                <c:pt idx="0">
                  <c:v>0.03</c:v>
                </c:pt>
                <c:pt idx="1">
                  <c:v>0.03</c:v>
                </c:pt>
                <c:pt idx="2">
                  <c:v>0.03</c:v>
                </c:pt>
                <c:pt idx="3">
                  <c:v>0.03</c:v>
                </c:pt>
                <c:pt idx="4">
                  <c:v>0.03</c:v>
                </c:pt>
                <c:pt idx="5">
                  <c:v>0.03</c:v>
                </c:pt>
                <c:pt idx="6">
                  <c:v>0.03</c:v>
                </c:pt>
                <c:pt idx="7">
                  <c:v>0.03</c:v>
                </c:pt>
                <c:pt idx="8">
                  <c:v>0.03</c:v>
                </c:pt>
                <c:pt idx="9">
                  <c:v>0.03</c:v>
                </c:pt>
                <c:pt idx="10">
                  <c:v>0.03</c:v>
                </c:pt>
                <c:pt idx="11">
                  <c:v>0.03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46-D047-B256-BBBA383B5DAA}"/>
            </c:ext>
          </c:extLst>
        </c:ser>
        <c:ser>
          <c:idx val="1"/>
          <c:order val="1"/>
          <c:tx>
            <c:strRef>
              <c:f>'WYKRESY (2)'!$A$9</c:f>
              <c:strCache>
                <c:ptCount val="1"/>
                <c:pt idx="0">
                  <c:v>hiperkacemia % pacjentów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'WYKRESY (2)'!$B$1:$M$1</c:f>
              <c:numCache>
                <c:formatCode>[$-415]mmm\ yy;@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'WYKRESY (2)'!$B$9:$M$9</c:f>
              <c:numCache>
                <c:formatCode>0.00%</c:formatCode>
                <c:ptCount val="12"/>
                <c:pt idx="0">
                  <c:v>1.4999999999999999E-2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E46-D047-B256-BBBA383B5D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088016"/>
        <c:axId val="171369200"/>
      </c:lineChart>
      <c:dateAx>
        <c:axId val="136088016"/>
        <c:scaling>
          <c:orientation val="minMax"/>
        </c:scaling>
        <c:delete val="0"/>
        <c:axPos val="b"/>
        <c:numFmt formatCode="[$-415]mmm\ yy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71369200"/>
        <c:crosses val="autoZero"/>
        <c:auto val="1"/>
        <c:lblOffset val="100"/>
        <c:baseTimeUnit val="months"/>
      </c:dateAx>
      <c:valAx>
        <c:axId val="17136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360880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176892</xdr:colOff>
      <xdr:row>12</xdr:row>
      <xdr:rowOff>136068</xdr:rowOff>
    </xdr:from>
    <xdr:to>
      <xdr:col>3</xdr:col>
      <xdr:colOff>231321</xdr:colOff>
      <xdr:row>36</xdr:row>
      <xdr:rowOff>121604</xdr:rowOff>
    </xdr:to>
    <xdr:graphicFrame macro="">
      <xdr:nvGraphicFramePr>
        <xdr:cNvPr id="2" name="Chart 3">
          <a:extLst>
            <a:ext uri="{FF2B5EF4-FFF2-40B4-BE49-F238E27FC236}">
              <a16:creationId xmlns:a16="http://schemas.microsoft.com/office/drawing/2014/main" id="{47E4D991-EAD4-4EDB-9E93-A60BDAB497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394607</xdr:colOff>
      <xdr:row>12</xdr:row>
      <xdr:rowOff>136070</xdr:rowOff>
    </xdr:from>
    <xdr:to>
      <xdr:col>10</xdr:col>
      <xdr:colOff>620357</xdr:colOff>
      <xdr:row>36</xdr:row>
      <xdr:rowOff>121606</xdr:rowOff>
    </xdr:to>
    <xdr:graphicFrame macro="">
      <xdr:nvGraphicFramePr>
        <xdr:cNvPr id="3" name="Chart 5">
          <a:extLst>
            <a:ext uri="{FF2B5EF4-FFF2-40B4-BE49-F238E27FC236}">
              <a16:creationId xmlns:a16="http://schemas.microsoft.com/office/drawing/2014/main" id="{159B57FB-169B-4B16-850F-FD5FB162836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748392</xdr:colOff>
      <xdr:row>12</xdr:row>
      <xdr:rowOff>136070</xdr:rowOff>
    </xdr:from>
    <xdr:to>
      <xdr:col>18</xdr:col>
      <xdr:colOff>593142</xdr:colOff>
      <xdr:row>36</xdr:row>
      <xdr:rowOff>121606</xdr:rowOff>
    </xdr:to>
    <xdr:graphicFrame macro="">
      <xdr:nvGraphicFramePr>
        <xdr:cNvPr id="4" name="Chart 4">
          <a:extLst>
            <a:ext uri="{FF2B5EF4-FFF2-40B4-BE49-F238E27FC236}">
              <a16:creationId xmlns:a16="http://schemas.microsoft.com/office/drawing/2014/main" id="{D920C14D-11D0-49E4-B8A3-D195E6E5A99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oneCellAnchor>
    <xdr:from>
      <xdr:col>0</xdr:col>
      <xdr:colOff>2544536</xdr:colOff>
      <xdr:row>35</xdr:row>
      <xdr:rowOff>190500</xdr:rowOff>
    </xdr:from>
    <xdr:ext cx="184731" cy="264560"/>
    <xdr:sp macro="" textlink="">
      <xdr:nvSpPr>
        <xdr:cNvPr id="5" name="pole tekstowe 4">
          <a:extLst>
            <a:ext uri="{FF2B5EF4-FFF2-40B4-BE49-F238E27FC236}">
              <a16:creationId xmlns:a16="http://schemas.microsoft.com/office/drawing/2014/main" id="{7E5AB6F0-300D-4AE2-A7AF-211CF0819A4C}"/>
            </a:ext>
          </a:extLst>
        </xdr:cNvPr>
        <xdr:cNvSpPr txBox="1"/>
      </xdr:nvSpPr>
      <xdr:spPr>
        <a:xfrm>
          <a:off x="2544536" y="7985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176892</xdr:colOff>
      <xdr:row>12</xdr:row>
      <xdr:rowOff>136068</xdr:rowOff>
    </xdr:from>
    <xdr:to>
      <xdr:col>3</xdr:col>
      <xdr:colOff>231321</xdr:colOff>
      <xdr:row>36</xdr:row>
      <xdr:rowOff>121604</xdr:rowOff>
    </xdr:to>
    <xdr:graphicFrame macro="">
      <xdr:nvGraphicFramePr>
        <xdr:cNvPr id="8" name="Chart 3">
          <a:extLst>
            <a:ext uri="{FF2B5EF4-FFF2-40B4-BE49-F238E27FC236}">
              <a16:creationId xmlns:a16="http://schemas.microsoft.com/office/drawing/2014/main" id="{8FAB58AE-47ED-4E4C-A749-0A13B99308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394607</xdr:colOff>
      <xdr:row>12</xdr:row>
      <xdr:rowOff>136070</xdr:rowOff>
    </xdr:from>
    <xdr:to>
      <xdr:col>10</xdr:col>
      <xdr:colOff>620357</xdr:colOff>
      <xdr:row>36</xdr:row>
      <xdr:rowOff>121606</xdr:rowOff>
    </xdr:to>
    <xdr:graphicFrame macro="">
      <xdr:nvGraphicFramePr>
        <xdr:cNvPr id="9" name="Chart 5">
          <a:extLst>
            <a:ext uri="{FF2B5EF4-FFF2-40B4-BE49-F238E27FC236}">
              <a16:creationId xmlns:a16="http://schemas.microsoft.com/office/drawing/2014/main" id="{6D3F8228-3851-46C8-9063-5A8AC50B94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748392</xdr:colOff>
      <xdr:row>12</xdr:row>
      <xdr:rowOff>136070</xdr:rowOff>
    </xdr:from>
    <xdr:to>
      <xdr:col>18</xdr:col>
      <xdr:colOff>593142</xdr:colOff>
      <xdr:row>36</xdr:row>
      <xdr:rowOff>121606</xdr:rowOff>
    </xdr:to>
    <xdr:graphicFrame macro="">
      <xdr:nvGraphicFramePr>
        <xdr:cNvPr id="10" name="Chart 4">
          <a:extLst>
            <a:ext uri="{FF2B5EF4-FFF2-40B4-BE49-F238E27FC236}">
              <a16:creationId xmlns:a16="http://schemas.microsoft.com/office/drawing/2014/main" id="{0D9AC0D9-C43C-470A-89DE-35A06E95D9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oneCellAnchor>
    <xdr:from>
      <xdr:col>0</xdr:col>
      <xdr:colOff>2544536</xdr:colOff>
      <xdr:row>35</xdr:row>
      <xdr:rowOff>190500</xdr:rowOff>
    </xdr:from>
    <xdr:ext cx="184731" cy="264560"/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id="{9E577FD5-7A63-5F59-CF29-BD93348A9D5A}"/>
            </a:ext>
          </a:extLst>
        </xdr:cNvPr>
        <xdr:cNvSpPr txBox="1"/>
      </xdr:nvSpPr>
      <xdr:spPr>
        <a:xfrm>
          <a:off x="2544536" y="7919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2825750</xdr:colOff>
      <xdr:row>10</xdr:row>
      <xdr:rowOff>25400</xdr:rowOff>
    </xdr:from>
    <xdr:to>
      <xdr:col>6</xdr:col>
      <xdr:colOff>438150</xdr:colOff>
      <xdr:row>23</xdr:row>
      <xdr:rowOff>127000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2DB6544-59BC-CE43-BE97-B539B1DCEF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609600</xdr:colOff>
      <xdr:row>10</xdr:row>
      <xdr:rowOff>0</xdr:rowOff>
    </xdr:from>
    <xdr:to>
      <xdr:col>12</xdr:col>
      <xdr:colOff>228600</xdr:colOff>
      <xdr:row>23</xdr:row>
      <xdr:rowOff>101600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AEC7AFD-325A-2C4D-A6AF-50D7253F81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24</xdr:row>
      <xdr:rowOff>38100</xdr:rowOff>
    </xdr:from>
    <xdr:to>
      <xdr:col>6</xdr:col>
      <xdr:colOff>444500</xdr:colOff>
      <xdr:row>37</xdr:row>
      <xdr:rowOff>139700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1DA5AF7-2031-744C-B943-4300F72D32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721178</xdr:colOff>
      <xdr:row>21</xdr:row>
      <xdr:rowOff>163285</xdr:rowOff>
    </xdr:from>
    <xdr:to>
      <xdr:col>19</xdr:col>
      <xdr:colOff>240843</xdr:colOff>
      <xdr:row>46</xdr:row>
      <xdr:rowOff>136070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AF032FB-2ABE-6748-BB42-AA4ABA437FE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765589</xdr:colOff>
      <xdr:row>3</xdr:row>
      <xdr:rowOff>217714</xdr:rowOff>
    </xdr:from>
    <xdr:to>
      <xdr:col>20</xdr:col>
      <xdr:colOff>0</xdr:colOff>
      <xdr:row>24</xdr:row>
      <xdr:rowOff>217714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69BC41DB-4FBB-6F4B-84D9-9CE2D9EAA1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26</xdr:row>
      <xdr:rowOff>105804</xdr:rowOff>
    </xdr:from>
    <xdr:to>
      <xdr:col>8</xdr:col>
      <xdr:colOff>9522</xdr:colOff>
      <xdr:row>46</xdr:row>
      <xdr:rowOff>201218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61745FBD-1E43-6F49-BC1F-30C834B1BB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721178</xdr:colOff>
      <xdr:row>21</xdr:row>
      <xdr:rowOff>163285</xdr:rowOff>
    </xdr:from>
    <xdr:to>
      <xdr:col>19</xdr:col>
      <xdr:colOff>240843</xdr:colOff>
      <xdr:row>46</xdr:row>
      <xdr:rowOff>136070</xdr:rowOff>
    </xdr:to>
    <xdr:graphicFrame macro="">
      <xdr:nvGraphicFramePr>
        <xdr:cNvPr id="2" name="Chart 3">
          <a:extLst>
            <a:ext uri="{FF2B5EF4-FFF2-40B4-BE49-F238E27FC236}">
              <a16:creationId xmlns:a16="http://schemas.microsoft.com/office/drawing/2014/main" id="{665F04F3-EB52-48BE-833E-12F600E101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765589</xdr:colOff>
      <xdr:row>3</xdr:row>
      <xdr:rowOff>217714</xdr:rowOff>
    </xdr:from>
    <xdr:to>
      <xdr:col>20</xdr:col>
      <xdr:colOff>0</xdr:colOff>
      <xdr:row>24</xdr:row>
      <xdr:rowOff>217714</xdr:rowOff>
    </xdr:to>
    <xdr:graphicFrame macro="">
      <xdr:nvGraphicFramePr>
        <xdr:cNvPr id="3" name="Chart 4">
          <a:extLst>
            <a:ext uri="{FF2B5EF4-FFF2-40B4-BE49-F238E27FC236}">
              <a16:creationId xmlns:a16="http://schemas.microsoft.com/office/drawing/2014/main" id="{BC67B374-1EAC-4A90-A7BC-BE9AFC8572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26</xdr:row>
      <xdr:rowOff>105804</xdr:rowOff>
    </xdr:from>
    <xdr:to>
      <xdr:col>8</xdr:col>
      <xdr:colOff>9522</xdr:colOff>
      <xdr:row>46</xdr:row>
      <xdr:rowOff>201218</xdr:rowOff>
    </xdr:to>
    <xdr:graphicFrame macro="">
      <xdr:nvGraphicFramePr>
        <xdr:cNvPr id="4" name="Chart 5">
          <a:extLst>
            <a:ext uri="{FF2B5EF4-FFF2-40B4-BE49-F238E27FC236}">
              <a16:creationId xmlns:a16="http://schemas.microsoft.com/office/drawing/2014/main" id="{77EB6F72-D27E-4C50-B713-448784DEFD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5E73F3-2725-420E-9EA3-F539223A93D2}">
  <dimension ref="A1:S1048576"/>
  <sheetViews>
    <sheetView zoomScale="66" zoomScaleNormal="66" workbookViewId="0">
      <selection activeCell="A30" sqref="A30"/>
    </sheetView>
  </sheetViews>
  <sheetFormatPr defaultColWidth="0" defaultRowHeight="15.6" customHeight="1" zeroHeight="1" x14ac:dyDescent="0.25"/>
  <cols>
    <col min="1" max="1" width="86.5" customWidth="1"/>
    <col min="2" max="10" width="14.75" customWidth="1"/>
    <col min="11" max="11" width="18.875" customWidth="1"/>
    <col min="12" max="13" width="14.75" customWidth="1"/>
    <col min="14" max="19" width="10.75" customWidth="1"/>
    <col min="20" max="16384" width="10.75" hidden="1"/>
  </cols>
  <sheetData>
    <row r="1" spans="1:19" ht="21" x14ac:dyDescent="0.35">
      <c r="A1" s="26" t="s">
        <v>17</v>
      </c>
      <c r="B1" s="27">
        <v>44927</v>
      </c>
      <c r="C1" s="27">
        <v>44958</v>
      </c>
      <c r="D1" s="27">
        <v>44986</v>
      </c>
      <c r="E1" s="27">
        <v>45017</v>
      </c>
      <c r="F1" s="27">
        <v>45047</v>
      </c>
      <c r="G1" s="27">
        <v>45078</v>
      </c>
      <c r="H1" s="27">
        <v>45108</v>
      </c>
      <c r="I1" s="27">
        <v>45139</v>
      </c>
      <c r="J1" s="27">
        <v>45170</v>
      </c>
      <c r="K1" s="27">
        <v>45200</v>
      </c>
      <c r="L1" s="27">
        <v>45231</v>
      </c>
      <c r="M1" s="28">
        <v>45261</v>
      </c>
      <c r="N1" s="3"/>
      <c r="O1" s="3"/>
      <c r="P1" s="3"/>
      <c r="Q1" s="3"/>
      <c r="R1" s="3"/>
      <c r="S1" s="3"/>
    </row>
    <row r="2" spans="1:19" s="46" customFormat="1" ht="21" x14ac:dyDescent="0.35">
      <c r="A2" s="43" t="s">
        <v>23</v>
      </c>
      <c r="B2" s="44">
        <v>23</v>
      </c>
      <c r="C2" s="44">
        <v>21</v>
      </c>
      <c r="D2" s="44">
        <v>24</v>
      </c>
      <c r="E2" s="44">
        <v>18</v>
      </c>
      <c r="F2" s="44">
        <v>16</v>
      </c>
      <c r="G2" s="44">
        <v>14</v>
      </c>
      <c r="H2" s="44">
        <v>14</v>
      </c>
      <c r="I2" s="44">
        <v>8</v>
      </c>
      <c r="J2" s="44">
        <v>9</v>
      </c>
      <c r="K2" s="44"/>
      <c r="L2" s="44"/>
      <c r="M2" s="45"/>
    </row>
    <row r="3" spans="1:19" s="42" customFormat="1" ht="21" x14ac:dyDescent="0.35">
      <c r="A3" s="39" t="s">
        <v>14</v>
      </c>
      <c r="B3" s="40"/>
      <c r="C3" s="40">
        <v>18</v>
      </c>
      <c r="D3" s="40">
        <v>19</v>
      </c>
      <c r="E3" s="40">
        <v>18</v>
      </c>
      <c r="F3" s="40">
        <v>16</v>
      </c>
      <c r="G3" s="40">
        <v>14</v>
      </c>
      <c r="H3" s="40">
        <v>13</v>
      </c>
      <c r="I3" s="40">
        <v>13</v>
      </c>
      <c r="J3" s="40">
        <v>8</v>
      </c>
      <c r="K3" s="40"/>
      <c r="L3" s="40"/>
      <c r="M3" s="41"/>
    </row>
    <row r="4" spans="1:19" s="20" customFormat="1" ht="40.9" customHeight="1" x14ac:dyDescent="0.35">
      <c r="A4" s="21" t="s">
        <v>15</v>
      </c>
      <c r="B4" s="18"/>
      <c r="C4" s="18">
        <v>15</v>
      </c>
      <c r="D4" s="18">
        <v>18</v>
      </c>
      <c r="E4" s="18">
        <v>16</v>
      </c>
      <c r="F4" s="18">
        <v>16</v>
      </c>
      <c r="G4" s="18">
        <v>10</v>
      </c>
      <c r="H4" s="18">
        <v>12</v>
      </c>
      <c r="I4" s="18">
        <v>12</v>
      </c>
      <c r="J4" s="18">
        <v>12</v>
      </c>
      <c r="K4" s="18"/>
      <c r="L4" s="18"/>
      <c r="M4" s="19"/>
    </row>
    <row r="5" spans="1:19" s="38" customFormat="1" ht="21" x14ac:dyDescent="0.35">
      <c r="A5" s="35" t="s">
        <v>16</v>
      </c>
      <c r="B5" s="36"/>
      <c r="C5" s="36">
        <v>19</v>
      </c>
      <c r="D5" s="36">
        <v>16</v>
      </c>
      <c r="E5" s="36">
        <v>13</v>
      </c>
      <c r="F5" s="36">
        <v>15</v>
      </c>
      <c r="G5" s="36">
        <v>9</v>
      </c>
      <c r="H5" s="36">
        <v>10</v>
      </c>
      <c r="I5" s="36">
        <v>10</v>
      </c>
      <c r="J5" s="36">
        <v>9</v>
      </c>
      <c r="K5" s="36"/>
      <c r="L5" s="36"/>
      <c r="M5" s="37"/>
    </row>
    <row r="6" spans="1:19" ht="21" x14ac:dyDescent="0.35">
      <c r="A6" s="22"/>
      <c r="B6" s="23"/>
      <c r="C6" s="24"/>
      <c r="D6" s="24"/>
      <c r="E6" s="24"/>
      <c r="F6" s="24"/>
      <c r="G6" s="24"/>
      <c r="H6" s="24"/>
      <c r="I6" s="24"/>
      <c r="J6" s="24"/>
      <c r="K6" s="24"/>
      <c r="L6" s="24"/>
      <c r="M6" s="25"/>
    </row>
    <row r="7" spans="1:19" s="31" customFormat="1" ht="21" x14ac:dyDescent="0.35">
      <c r="A7" s="30" t="s">
        <v>22</v>
      </c>
      <c r="B7" s="9">
        <v>0.45</v>
      </c>
      <c r="C7" s="9">
        <v>0.46</v>
      </c>
      <c r="D7" s="9">
        <v>0.52</v>
      </c>
      <c r="E7" s="9">
        <v>0.56999999999999995</v>
      </c>
      <c r="F7" s="9">
        <v>0.56000000000000005</v>
      </c>
      <c r="G7" s="9">
        <v>0.6</v>
      </c>
      <c r="H7" s="9">
        <v>0.67</v>
      </c>
      <c r="I7" s="9">
        <v>0.66</v>
      </c>
      <c r="J7" s="9">
        <v>0.67</v>
      </c>
      <c r="K7" s="9"/>
      <c r="L7" s="9"/>
      <c r="M7" s="10"/>
    </row>
    <row r="8" spans="1:19" s="34" customFormat="1" ht="21.75" thickBot="1" x14ac:dyDescent="0.4">
      <c r="A8" s="32" t="s">
        <v>21</v>
      </c>
      <c r="B8" s="33">
        <v>0.94</v>
      </c>
      <c r="C8" s="33">
        <v>0.96</v>
      </c>
      <c r="D8" s="33">
        <v>0.98</v>
      </c>
      <c r="E8" s="33">
        <v>0.98</v>
      </c>
      <c r="F8" s="33">
        <v>0.94</v>
      </c>
      <c r="G8" s="33">
        <v>0.97</v>
      </c>
      <c r="H8" s="33">
        <v>0.95</v>
      </c>
      <c r="I8" s="33">
        <v>0.96</v>
      </c>
      <c r="J8" s="33">
        <v>0.96</v>
      </c>
      <c r="K8" s="33"/>
      <c r="L8" s="33"/>
      <c r="M8" s="33"/>
    </row>
    <row r="9" spans="1:19" ht="15.75" x14ac:dyDescent="0.2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</row>
    <row r="10" spans="1:19" ht="21" thickBot="1" x14ac:dyDescent="0.35">
      <c r="A10" s="8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</row>
    <row r="11" spans="1:19" ht="30" customHeight="1" thickBot="1" x14ac:dyDescent="0.3">
      <c r="A11" s="11" t="s">
        <v>13</v>
      </c>
      <c r="B11" s="17">
        <v>0.66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</row>
    <row r="12" spans="1:19" ht="15.75" x14ac:dyDescent="0.25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</row>
    <row r="13" spans="1:19" ht="15.75" x14ac:dyDescent="0.25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</row>
    <row r="14" spans="1:19" ht="15.75" x14ac:dyDescent="0.25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</row>
    <row r="15" spans="1:19" ht="15.75" x14ac:dyDescent="0.25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</row>
    <row r="16" spans="1:19" ht="15.75" x14ac:dyDescent="0.25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</row>
    <row r="17" spans="1:19" ht="15.75" x14ac:dyDescent="0.25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</row>
    <row r="18" spans="1:19" ht="15.75" x14ac:dyDescent="0.25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</row>
    <row r="19" spans="1:19" ht="15.75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</row>
    <row r="20" spans="1:19" ht="15.75" x14ac:dyDescent="0.25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</row>
    <row r="21" spans="1:19" ht="15.75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</row>
    <row r="22" spans="1:19" ht="15.75" x14ac:dyDescent="0.25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</row>
    <row r="23" spans="1:19" ht="15.75" x14ac:dyDescent="0.2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</row>
    <row r="24" spans="1:19" ht="15.75" x14ac:dyDescent="0.25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</row>
    <row r="25" spans="1:19" ht="15.75" x14ac:dyDescent="0.2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</row>
    <row r="26" spans="1:19" ht="15.75" x14ac:dyDescent="0.25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</row>
    <row r="27" spans="1:19" ht="15.75" x14ac:dyDescent="0.2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</row>
    <row r="28" spans="1:19" ht="15.75" x14ac:dyDescent="0.25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</row>
    <row r="29" spans="1:19" ht="15.75" hidden="1" x14ac:dyDescent="0.25">
      <c r="A29" s="7" t="s">
        <v>6</v>
      </c>
      <c r="B29" s="7">
        <f>IF(B8="",NA(),100%-B8)</f>
        <v>6.0000000000000053E-2</v>
      </c>
      <c r="C29" s="7">
        <f t="shared" ref="C29:M29" si="0">IF(C8="",NA(),100%-C8)</f>
        <v>4.0000000000000036E-2</v>
      </c>
      <c r="D29" s="7">
        <f t="shared" si="0"/>
        <v>2.0000000000000018E-2</v>
      </c>
      <c r="E29" s="7">
        <f t="shared" si="0"/>
        <v>2.0000000000000018E-2</v>
      </c>
      <c r="F29" s="7">
        <f t="shared" si="0"/>
        <v>6.0000000000000053E-2</v>
      </c>
      <c r="G29" s="7">
        <f t="shared" si="0"/>
        <v>3.0000000000000027E-2</v>
      </c>
      <c r="H29" s="7">
        <f t="shared" si="0"/>
        <v>5.0000000000000044E-2</v>
      </c>
      <c r="I29" s="7">
        <f t="shared" si="0"/>
        <v>4.0000000000000036E-2</v>
      </c>
      <c r="J29" s="7">
        <f t="shared" si="0"/>
        <v>4.0000000000000036E-2</v>
      </c>
      <c r="K29" s="7" t="e">
        <f t="shared" si="0"/>
        <v>#N/A</v>
      </c>
      <c r="L29" s="7" t="e">
        <f t="shared" si="0"/>
        <v>#N/A</v>
      </c>
      <c r="M29" s="7" t="e">
        <f t="shared" si="0"/>
        <v>#N/A</v>
      </c>
      <c r="N29" s="7"/>
      <c r="O29" s="7"/>
      <c r="P29" s="7"/>
      <c r="Q29" s="7"/>
      <c r="R29" s="7"/>
      <c r="S29" s="7"/>
    </row>
    <row r="30" spans="1:19" ht="15.75" x14ac:dyDescent="0.25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</row>
    <row r="31" spans="1:19" ht="15.75" x14ac:dyDescent="0.25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</row>
    <row r="32" spans="1:19" ht="15.75" x14ac:dyDescent="0.25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</row>
    <row r="33" spans="1:19" ht="15.75" x14ac:dyDescent="0.2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</row>
    <row r="34" spans="1:19" ht="15.75" x14ac:dyDescent="0.25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</row>
    <row r="35" spans="1:19" ht="15.75" x14ac:dyDescent="0.2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</row>
    <row r="36" spans="1:19" ht="15.75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</row>
    <row r="37" spans="1:19" ht="15.75" x14ac:dyDescent="0.25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</row>
    <row r="38" spans="1:19" ht="16.5" thickBot="1" x14ac:dyDescent="0.3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</row>
    <row r="39" spans="1:19" ht="24" customHeight="1" x14ac:dyDescent="0.25">
      <c r="A39" s="47" t="s">
        <v>24</v>
      </c>
      <c r="B39" s="48"/>
      <c r="C39" s="49"/>
      <c r="D39" s="7"/>
      <c r="E39" s="56" t="s">
        <v>19</v>
      </c>
      <c r="F39" s="57"/>
      <c r="G39" s="57"/>
      <c r="H39" s="57"/>
      <c r="I39" s="57"/>
      <c r="J39" s="58"/>
      <c r="K39" s="7"/>
      <c r="L39" s="62" t="s">
        <v>20</v>
      </c>
      <c r="M39" s="63"/>
      <c r="N39" s="63"/>
      <c r="O39" s="63"/>
      <c r="P39" s="63"/>
      <c r="Q39" s="63"/>
      <c r="R39" s="64"/>
      <c r="S39" s="7"/>
    </row>
    <row r="40" spans="1:19" ht="15.75" customHeight="1" thickBot="1" x14ac:dyDescent="0.3">
      <c r="A40" s="50"/>
      <c r="B40" s="51"/>
      <c r="C40" s="52"/>
      <c r="D40" s="7"/>
      <c r="E40" s="59"/>
      <c r="F40" s="60"/>
      <c r="G40" s="60"/>
      <c r="H40" s="60"/>
      <c r="I40" s="60"/>
      <c r="J40" s="61"/>
      <c r="K40" s="7"/>
      <c r="L40" s="65"/>
      <c r="M40" s="66"/>
      <c r="N40" s="66"/>
      <c r="O40" s="66"/>
      <c r="P40" s="66"/>
      <c r="Q40" s="66"/>
      <c r="R40" s="67"/>
      <c r="S40" s="7"/>
    </row>
    <row r="41" spans="1:19" ht="16.5" thickBot="1" x14ac:dyDescent="0.3">
      <c r="A41" s="53"/>
      <c r="B41" s="54"/>
      <c r="C41" s="55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</row>
    <row r="49" customFormat="1" ht="15.75" hidden="1" x14ac:dyDescent="0.25"/>
    <row r="50" customFormat="1" ht="15.75" hidden="1" x14ac:dyDescent="0.25"/>
    <row r="51" customFormat="1" ht="15.75" hidden="1" x14ac:dyDescent="0.25"/>
    <row r="52" customFormat="1" ht="15.75" hidden="1" x14ac:dyDescent="0.25"/>
    <row r="53" customFormat="1" ht="15.75" hidden="1" x14ac:dyDescent="0.25"/>
    <row r="1048576" spans="19:19" ht="15.75" hidden="1" x14ac:dyDescent="0.25">
      <c r="S1048576" s="7"/>
    </row>
  </sheetData>
  <mergeCells count="3">
    <mergeCell ref="A39:C41"/>
    <mergeCell ref="E39:J40"/>
    <mergeCell ref="L39:R40"/>
  </mergeCells>
  <dataValidations count="3">
    <dataValidation type="whole" operator="lessThanOrEqual" allowBlank="1" showInputMessage="1" showErrorMessage="1" errorTitle="nieprawidłowa wartość" sqref="C3:M5" xr:uid="{4631EE24-304F-4C41-8B37-CDD62C1E0BDC}">
      <formula1>B2</formula1>
    </dataValidation>
    <dataValidation type="decimal" allowBlank="1" showInputMessage="1" showErrorMessage="1" errorTitle="nieprawidłowa wartość " error="Powinno być pomiędzy 0-100" sqref="B7:M8" xr:uid="{5A168401-4400-4371-911E-9B2ADB963495}">
      <formula1>0</formula1>
      <formula2>101</formula2>
    </dataValidation>
    <dataValidation type="whole" allowBlank="1" showInputMessage="1" showErrorMessage="1" errorTitle="nieprawidłowa wartość" sqref="B2:B5 C2:M2" xr:uid="{8013C264-5D74-485B-A0D7-5BE6BF449AE4}">
      <formula1>0</formula1>
      <formula2>150</formula2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8A72D1-921F-9F46-8D90-78C20AB9A524}">
  <sheetPr codeName="Arkusz1"/>
  <dimension ref="A1:S1048576"/>
  <sheetViews>
    <sheetView tabSelected="1" topLeftCell="B1" zoomScale="77" zoomScaleNormal="77" workbookViewId="0">
      <selection activeCell="J10" sqref="J10"/>
    </sheetView>
  </sheetViews>
  <sheetFormatPr defaultColWidth="0" defaultRowHeight="15.75" zeroHeight="1" x14ac:dyDescent="0.25"/>
  <cols>
    <col min="1" max="1" width="86.5" customWidth="1"/>
    <col min="2" max="10" width="14.75" customWidth="1"/>
    <col min="11" max="11" width="21.75" customWidth="1"/>
    <col min="12" max="13" width="14.75" customWidth="1"/>
    <col min="14" max="19" width="10.75" customWidth="1"/>
    <col min="20" max="16384" width="10.75" hidden="1"/>
  </cols>
  <sheetData>
    <row r="1" spans="1:19" ht="21" x14ac:dyDescent="0.35">
      <c r="A1" s="26" t="s">
        <v>17</v>
      </c>
      <c r="B1" s="27">
        <v>44927</v>
      </c>
      <c r="C1" s="27">
        <v>44958</v>
      </c>
      <c r="D1" s="27">
        <v>44986</v>
      </c>
      <c r="E1" s="27">
        <v>45017</v>
      </c>
      <c r="F1" s="27">
        <v>45047</v>
      </c>
      <c r="G1" s="27">
        <v>45078</v>
      </c>
      <c r="H1" s="27">
        <v>45108</v>
      </c>
      <c r="I1" s="27">
        <v>45139</v>
      </c>
      <c r="J1" s="27">
        <v>45170</v>
      </c>
      <c r="K1" s="27">
        <v>45200</v>
      </c>
      <c r="L1" s="27">
        <v>45231</v>
      </c>
      <c r="M1" s="28">
        <v>45261</v>
      </c>
      <c r="N1" s="3"/>
      <c r="O1" s="3"/>
      <c r="P1" s="3"/>
      <c r="Q1" s="3"/>
      <c r="R1" s="3"/>
      <c r="S1" s="3"/>
    </row>
    <row r="2" spans="1:19" ht="21" x14ac:dyDescent="0.35">
      <c r="A2" s="29" t="s">
        <v>23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5"/>
    </row>
    <row r="3" spans="1:19" s="42" customFormat="1" ht="21" x14ac:dyDescent="0.35">
      <c r="A3" s="39" t="s">
        <v>14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1"/>
    </row>
    <row r="4" spans="1:19" s="20" customFormat="1" ht="40.9" customHeight="1" x14ac:dyDescent="0.35">
      <c r="A4" s="21" t="s">
        <v>15</v>
      </c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9"/>
    </row>
    <row r="5" spans="1:19" s="38" customFormat="1" ht="21" x14ac:dyDescent="0.35">
      <c r="A5" s="35" t="s">
        <v>16</v>
      </c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7"/>
    </row>
    <row r="6" spans="1:19" ht="21" x14ac:dyDescent="0.35">
      <c r="A6" s="22"/>
      <c r="B6" s="23"/>
      <c r="C6" s="24"/>
      <c r="D6" s="24"/>
      <c r="E6" s="24"/>
      <c r="F6" s="24"/>
      <c r="G6" s="24"/>
      <c r="H6" s="24"/>
      <c r="I6" s="24"/>
      <c r="J6" s="24"/>
      <c r="K6" s="24"/>
      <c r="L6" s="24"/>
      <c r="M6" s="25"/>
    </row>
    <row r="7" spans="1:19" s="31" customFormat="1" ht="21" x14ac:dyDescent="0.35">
      <c r="A7" s="30" t="s">
        <v>22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10"/>
    </row>
    <row r="8" spans="1:19" s="34" customFormat="1" ht="21.75" thickBot="1" x14ac:dyDescent="0.4">
      <c r="A8" s="32" t="s">
        <v>21</v>
      </c>
      <c r="B8" s="33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</row>
    <row r="9" spans="1:19" x14ac:dyDescent="0.2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</row>
    <row r="10" spans="1:19" ht="21" thickBot="1" x14ac:dyDescent="0.35">
      <c r="A10" s="8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</row>
    <row r="11" spans="1:19" ht="30" customHeight="1" thickBot="1" x14ac:dyDescent="0.3">
      <c r="A11" s="11" t="s">
        <v>13</v>
      </c>
      <c r="B11" s="17">
        <v>0.66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</row>
    <row r="12" spans="1:19" x14ac:dyDescent="0.25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</row>
    <row r="13" spans="1:19" x14ac:dyDescent="0.25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</row>
    <row r="14" spans="1:19" x14ac:dyDescent="0.25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</row>
    <row r="15" spans="1:19" x14ac:dyDescent="0.25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</row>
    <row r="16" spans="1:19" x14ac:dyDescent="0.25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</row>
    <row r="17" spans="1:19" x14ac:dyDescent="0.25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</row>
    <row r="18" spans="1:19" x14ac:dyDescent="0.25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</row>
    <row r="19" spans="1:19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</row>
    <row r="20" spans="1:19" x14ac:dyDescent="0.25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</row>
    <row r="21" spans="1:19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</row>
    <row r="22" spans="1:19" x14ac:dyDescent="0.25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</row>
    <row r="23" spans="1:19" x14ac:dyDescent="0.2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</row>
    <row r="24" spans="1:19" x14ac:dyDescent="0.25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</row>
    <row r="25" spans="1:19" x14ac:dyDescent="0.2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</row>
    <row r="26" spans="1:19" x14ac:dyDescent="0.25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</row>
    <row r="27" spans="1:19" x14ac:dyDescent="0.2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</row>
    <row r="28" spans="1:19" x14ac:dyDescent="0.25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</row>
    <row r="29" spans="1:19" hidden="1" x14ac:dyDescent="0.25">
      <c r="A29" s="7" t="s">
        <v>6</v>
      </c>
      <c r="B29" s="7" t="e">
        <f>IF(B8="",NA(),100%-B8)</f>
        <v>#N/A</v>
      </c>
      <c r="C29" s="7" t="e">
        <f t="shared" ref="C29:M29" si="0">IF(C8="",NA(),100%-C8)</f>
        <v>#N/A</v>
      </c>
      <c r="D29" s="7" t="e">
        <f t="shared" si="0"/>
        <v>#N/A</v>
      </c>
      <c r="E29" s="7" t="e">
        <f t="shared" si="0"/>
        <v>#N/A</v>
      </c>
      <c r="F29" s="7" t="e">
        <f t="shared" si="0"/>
        <v>#N/A</v>
      </c>
      <c r="G29" s="7" t="e">
        <f t="shared" si="0"/>
        <v>#N/A</v>
      </c>
      <c r="H29" s="7" t="e">
        <f t="shared" si="0"/>
        <v>#N/A</v>
      </c>
      <c r="I29" s="7" t="e">
        <f t="shared" si="0"/>
        <v>#N/A</v>
      </c>
      <c r="J29" s="7" t="e">
        <f t="shared" si="0"/>
        <v>#N/A</v>
      </c>
      <c r="K29" s="7" t="e">
        <f t="shared" si="0"/>
        <v>#N/A</v>
      </c>
      <c r="L29" s="7" t="e">
        <f t="shared" si="0"/>
        <v>#N/A</v>
      </c>
      <c r="M29" s="7" t="e">
        <f t="shared" si="0"/>
        <v>#N/A</v>
      </c>
      <c r="N29" s="7"/>
      <c r="O29" s="7"/>
      <c r="P29" s="7"/>
      <c r="Q29" s="7"/>
      <c r="R29" s="7"/>
      <c r="S29" s="7"/>
    </row>
    <row r="30" spans="1:19" x14ac:dyDescent="0.25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</row>
    <row r="31" spans="1:19" x14ac:dyDescent="0.25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</row>
    <row r="32" spans="1:19" x14ac:dyDescent="0.25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</row>
    <row r="33" spans="1:19" x14ac:dyDescent="0.2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</row>
    <row r="34" spans="1:19" x14ac:dyDescent="0.25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</row>
    <row r="35" spans="1:19" x14ac:dyDescent="0.2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</row>
    <row r="36" spans="1:19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</row>
    <row r="37" spans="1:19" x14ac:dyDescent="0.25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</row>
    <row r="38" spans="1:19" ht="16.5" thickBot="1" x14ac:dyDescent="0.3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</row>
    <row r="39" spans="1:19" ht="24" customHeight="1" x14ac:dyDescent="0.25">
      <c r="A39" s="47" t="s">
        <v>18</v>
      </c>
      <c r="B39" s="48"/>
      <c r="C39" s="49"/>
      <c r="D39" s="7"/>
      <c r="E39" s="56" t="s">
        <v>19</v>
      </c>
      <c r="F39" s="57"/>
      <c r="G39" s="57"/>
      <c r="H39" s="57"/>
      <c r="I39" s="57"/>
      <c r="J39" s="58"/>
      <c r="K39" s="7"/>
      <c r="L39" s="62" t="s">
        <v>20</v>
      </c>
      <c r="M39" s="63"/>
      <c r="N39" s="63"/>
      <c r="O39" s="63"/>
      <c r="P39" s="63"/>
      <c r="Q39" s="63"/>
      <c r="R39" s="64"/>
      <c r="S39" s="7"/>
    </row>
    <row r="40" spans="1:19" ht="15.75" customHeight="1" thickBot="1" x14ac:dyDescent="0.3">
      <c r="A40" s="50"/>
      <c r="B40" s="51"/>
      <c r="C40" s="52"/>
      <c r="D40" s="7"/>
      <c r="E40" s="59"/>
      <c r="F40" s="60"/>
      <c r="G40" s="60"/>
      <c r="H40" s="60"/>
      <c r="I40" s="60"/>
      <c r="J40" s="61"/>
      <c r="K40" s="7"/>
      <c r="L40" s="65"/>
      <c r="M40" s="66"/>
      <c r="N40" s="66"/>
      <c r="O40" s="66"/>
      <c r="P40" s="66"/>
      <c r="Q40" s="66"/>
      <c r="R40" s="67"/>
      <c r="S40" s="7"/>
    </row>
    <row r="41" spans="1:19" ht="16.5" thickBot="1" x14ac:dyDescent="0.3">
      <c r="A41" s="53"/>
      <c r="B41" s="54"/>
      <c r="C41" s="55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</row>
    <row r="49" customFormat="1" hidden="1" x14ac:dyDescent="0.25"/>
    <row r="50" customFormat="1" hidden="1" x14ac:dyDescent="0.25"/>
    <row r="51" customFormat="1" hidden="1" x14ac:dyDescent="0.25"/>
    <row r="52" customFormat="1" hidden="1" x14ac:dyDescent="0.25"/>
    <row r="53" customFormat="1" hidden="1" x14ac:dyDescent="0.25"/>
    <row r="1048576" spans="19:19" hidden="1" x14ac:dyDescent="0.25">
      <c r="S1048576" s="7"/>
    </row>
  </sheetData>
  <mergeCells count="3">
    <mergeCell ref="A39:C41"/>
    <mergeCell ref="E39:J40"/>
    <mergeCell ref="L39:R40"/>
  </mergeCells>
  <dataValidations count="3">
    <dataValidation type="whole" allowBlank="1" showInputMessage="1" showErrorMessage="1" errorTitle="nieprawidłowa wartość" sqref="B2:B5 C2:M2" xr:uid="{B00B44B9-4FDC-E54B-AABF-0ED8E2967DBB}">
      <formula1>0</formula1>
      <formula2>150</formula2>
    </dataValidation>
    <dataValidation type="decimal" allowBlank="1" showInputMessage="1" showErrorMessage="1" errorTitle="nieprawidłowa wartość " error="Powinno być pomiędzy 0-100" sqref="B7:M8" xr:uid="{5093A74C-5C1B-1B4F-9663-3848BC9168F9}">
      <formula1>0</formula1>
      <formula2>101</formula2>
    </dataValidation>
    <dataValidation type="whole" operator="lessThanOrEqual" allowBlank="1" showInputMessage="1" showErrorMessage="1" errorTitle="nieprawidłowa wartość" sqref="C3:M5" xr:uid="{9524F738-6F18-D04B-85C6-F0B3AC0011AF}">
      <formula1>B2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E8FD9F-B544-624C-A448-0BA663D995CB}">
  <sheetPr codeName="Arkusz3"/>
  <dimension ref="A1:M10"/>
  <sheetViews>
    <sheetView zoomScale="70" zoomScaleNormal="70" workbookViewId="0">
      <selection activeCell="A17" sqref="A17"/>
    </sheetView>
  </sheetViews>
  <sheetFormatPr defaultColWidth="11" defaultRowHeight="15.75" x14ac:dyDescent="0.25"/>
  <cols>
    <col min="1" max="1" width="37.25" customWidth="1"/>
  </cols>
  <sheetData>
    <row r="1" spans="1:13" s="1" customFormat="1" x14ac:dyDescent="0.25">
      <c r="B1" s="4">
        <v>44927</v>
      </c>
      <c r="C1" s="4">
        <v>44958</v>
      </c>
      <c r="D1" s="4">
        <v>44986</v>
      </c>
      <c r="E1" s="4">
        <v>45017</v>
      </c>
      <c r="F1" s="4">
        <v>45047</v>
      </c>
      <c r="G1" s="4">
        <v>45078</v>
      </c>
      <c r="H1" s="4">
        <v>45108</v>
      </c>
      <c r="I1" s="4">
        <v>45139</v>
      </c>
      <c r="J1" s="4">
        <v>45170</v>
      </c>
      <c r="K1" s="4">
        <v>45200</v>
      </c>
      <c r="L1" s="4">
        <v>45231</v>
      </c>
      <c r="M1" s="4">
        <v>45261</v>
      </c>
    </row>
    <row r="2" spans="1:13" s="1" customFormat="1" x14ac:dyDescent="0.25">
      <c r="A2" s="1" t="s">
        <v>3</v>
      </c>
      <c r="B2" s="2">
        <v>1</v>
      </c>
      <c r="C2" s="2">
        <v>1</v>
      </c>
      <c r="D2" s="2">
        <v>1</v>
      </c>
      <c r="E2" s="2">
        <v>1</v>
      </c>
      <c r="F2" s="2">
        <v>1</v>
      </c>
      <c r="G2" s="2">
        <v>1</v>
      </c>
      <c r="H2" s="2">
        <v>1</v>
      </c>
      <c r="I2" s="2">
        <v>1</v>
      </c>
      <c r="J2" s="2">
        <v>1</v>
      </c>
      <c r="K2" s="2">
        <v>1</v>
      </c>
      <c r="L2" s="2">
        <v>1</v>
      </c>
      <c r="M2" s="2">
        <v>1</v>
      </c>
    </row>
    <row r="3" spans="1:13" ht="88.9" customHeight="1" x14ac:dyDescent="0.25">
      <c r="A3" s="3" t="s">
        <v>0</v>
      </c>
      <c r="B3" s="5"/>
      <c r="C3" s="5" t="e">
        <f>DANE!C3/DANE!B2</f>
        <v>#DIV/0!</v>
      </c>
      <c r="D3" s="5" t="e">
        <f>DANE!D3/DANE!C2</f>
        <v>#DIV/0!</v>
      </c>
      <c r="E3" s="5" t="e">
        <f>DANE!E3/DANE!D2</f>
        <v>#DIV/0!</v>
      </c>
      <c r="F3" s="5" t="e">
        <f>DANE!F3/DANE!E2</f>
        <v>#DIV/0!</v>
      </c>
      <c r="G3" s="5" t="e">
        <f>DANE!G3/DANE!F2</f>
        <v>#DIV/0!</v>
      </c>
      <c r="H3" s="5" t="e">
        <f>DANE!H3/DANE!G2</f>
        <v>#DIV/0!</v>
      </c>
      <c r="I3" s="5" t="e">
        <f>DANE!I3/DANE!H2</f>
        <v>#DIV/0!</v>
      </c>
      <c r="J3" s="5" t="e">
        <f>DANE!J3/DANE!I2</f>
        <v>#DIV/0!</v>
      </c>
      <c r="K3" s="5" t="e">
        <f>DANE!K3/DANE!J2</f>
        <v>#DIV/0!</v>
      </c>
      <c r="L3" s="5" t="e">
        <f>DANE!L3/DANE!K2</f>
        <v>#DIV/0!</v>
      </c>
      <c r="M3" s="5" t="e">
        <f>DANE!M3/DANE!L2</f>
        <v>#DIV/0!</v>
      </c>
    </row>
    <row r="4" spans="1:13" x14ac:dyDescent="0.25">
      <c r="A4" s="3" t="s">
        <v>1</v>
      </c>
      <c r="B4" s="5"/>
      <c r="C4" s="5" t="e">
        <f>DANE!C4/DANE!B2</f>
        <v>#DIV/0!</v>
      </c>
      <c r="D4" s="5" t="e">
        <f>DANE!D4/DANE!C2</f>
        <v>#DIV/0!</v>
      </c>
      <c r="E4" s="5" t="e">
        <f>DANE!E4/DANE!D2</f>
        <v>#DIV/0!</v>
      </c>
      <c r="F4" s="5" t="e">
        <f>DANE!F4/DANE!E2</f>
        <v>#DIV/0!</v>
      </c>
      <c r="G4" s="5" t="e">
        <f>DANE!G4/DANE!F2</f>
        <v>#DIV/0!</v>
      </c>
      <c r="H4" s="5" t="e">
        <f>DANE!H4/DANE!G2</f>
        <v>#DIV/0!</v>
      </c>
      <c r="I4" s="5" t="e">
        <f>DANE!I4/DANE!H2</f>
        <v>#DIV/0!</v>
      </c>
      <c r="J4" s="5" t="e">
        <f>DANE!J4/DANE!I2</f>
        <v>#DIV/0!</v>
      </c>
      <c r="K4" s="5" t="e">
        <f>DANE!K4/DANE!J2</f>
        <v>#DIV/0!</v>
      </c>
      <c r="L4" s="5" t="e">
        <f>DANE!L4/DANE!K2</f>
        <v>#DIV/0!</v>
      </c>
      <c r="M4" s="5" t="e">
        <f>DANE!M4/DANE!L2</f>
        <v>#DIV/0!</v>
      </c>
    </row>
    <row r="5" spans="1:13" x14ac:dyDescent="0.25">
      <c r="A5" s="3" t="s">
        <v>2</v>
      </c>
      <c r="B5" s="5"/>
      <c r="C5" s="5" t="e">
        <f>DANE!C5/DANE!B2</f>
        <v>#DIV/0!</v>
      </c>
      <c r="D5" s="5" t="e">
        <f>DANE!D5/DANE!C2</f>
        <v>#DIV/0!</v>
      </c>
      <c r="E5" s="5" t="e">
        <f>DANE!E5/DANE!D2</f>
        <v>#DIV/0!</v>
      </c>
      <c r="F5" s="5" t="e">
        <f>DANE!F5/DANE!E2</f>
        <v>#DIV/0!</v>
      </c>
      <c r="G5" s="5" t="e">
        <f>DANE!G5/DANE!F2</f>
        <v>#DIV/0!</v>
      </c>
      <c r="H5" s="5" t="e">
        <f>DANE!H5/DANE!G2</f>
        <v>#DIV/0!</v>
      </c>
      <c r="I5" s="5" t="e">
        <f>DANE!I5/DANE!H2</f>
        <v>#DIV/0!</v>
      </c>
      <c r="J5" s="5" t="e">
        <f>DANE!J5/DANE!I2</f>
        <v>#DIV/0!</v>
      </c>
      <c r="K5" s="5" t="e">
        <f>DANE!K5/DANE!J2</f>
        <v>#DIV/0!</v>
      </c>
      <c r="L5" s="5" t="e">
        <f>DANE!L5/DANE!K2</f>
        <v>#DIV/0!</v>
      </c>
      <c r="M5" s="5" t="e">
        <f>DANE!M5/DANE!L2</f>
        <v>#DIV/0!</v>
      </c>
    </row>
    <row r="6" spans="1:13" x14ac:dyDescent="0.25">
      <c r="A6" s="3" t="s">
        <v>4</v>
      </c>
      <c r="B6" s="2">
        <v>0.66</v>
      </c>
      <c r="C6" s="2">
        <v>0.66</v>
      </c>
      <c r="D6" s="2">
        <v>0.66</v>
      </c>
      <c r="E6" s="2">
        <v>0.66</v>
      </c>
      <c r="F6" s="2">
        <v>0.66</v>
      </c>
      <c r="G6" s="2">
        <v>0.66</v>
      </c>
      <c r="H6" s="2">
        <v>0.66</v>
      </c>
      <c r="I6" s="2">
        <v>0.66</v>
      </c>
      <c r="J6" s="2">
        <v>0.66</v>
      </c>
      <c r="K6" s="2">
        <v>0.66</v>
      </c>
      <c r="L6" s="2">
        <v>0.66</v>
      </c>
      <c r="M6" s="2">
        <v>0.66</v>
      </c>
    </row>
    <row r="7" spans="1:13" x14ac:dyDescent="0.25">
      <c r="A7" t="s">
        <v>5</v>
      </c>
      <c r="B7" s="2">
        <v>0.55000000000000004</v>
      </c>
      <c r="C7" s="2">
        <v>0.56000000000000005</v>
      </c>
      <c r="D7" s="2"/>
      <c r="E7" s="2"/>
      <c r="F7" s="2"/>
      <c r="G7" s="2"/>
      <c r="H7" s="2"/>
      <c r="I7" s="2"/>
      <c r="J7" s="2"/>
      <c r="K7" s="2"/>
      <c r="L7" s="2"/>
      <c r="M7" s="2"/>
    </row>
    <row r="8" spans="1:13" x14ac:dyDescent="0.25">
      <c r="A8" s="3" t="s">
        <v>7</v>
      </c>
      <c r="B8" s="2">
        <v>0.03</v>
      </c>
      <c r="C8" s="2">
        <v>0.03</v>
      </c>
      <c r="D8" s="2">
        <v>0.03</v>
      </c>
      <c r="E8" s="2">
        <v>0.03</v>
      </c>
      <c r="F8" s="2">
        <v>0.03</v>
      </c>
      <c r="G8" s="2">
        <v>0.03</v>
      </c>
      <c r="H8" s="2">
        <v>0.03</v>
      </c>
      <c r="I8" s="2">
        <v>0.03</v>
      </c>
      <c r="J8" s="2">
        <v>0.03</v>
      </c>
      <c r="K8" s="2">
        <v>0.03</v>
      </c>
      <c r="L8" s="2">
        <v>0.03</v>
      </c>
      <c r="M8" s="2">
        <v>0.03</v>
      </c>
    </row>
    <row r="9" spans="1:13" x14ac:dyDescent="0.25">
      <c r="A9" t="s">
        <v>6</v>
      </c>
      <c r="B9" s="6">
        <v>1.4999999999999999E-2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</row>
    <row r="10" spans="1:13" x14ac:dyDescent="0.25"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062DA6-4C06-D44D-89E1-9E7864F5F614}">
  <sheetPr codeName="Arkusz2"/>
  <dimension ref="A1:T50"/>
  <sheetViews>
    <sheetView showGridLines="0" zoomScale="70" zoomScaleNormal="70" workbookViewId="0">
      <selection activeCell="A2" sqref="A2"/>
    </sheetView>
  </sheetViews>
  <sheetFormatPr defaultColWidth="0" defaultRowHeight="18" zeroHeight="1" x14ac:dyDescent="0.25"/>
  <cols>
    <col min="1" max="1" width="37.25" style="14" customWidth="1"/>
    <col min="2" max="20" width="10.75" customWidth="1"/>
    <col min="21" max="16384" width="10.75" hidden="1"/>
  </cols>
  <sheetData>
    <row r="1" spans="1:13" s="1" customFormat="1" x14ac:dyDescent="0.25">
      <c r="A1" s="12"/>
      <c r="B1" s="4">
        <v>44927</v>
      </c>
      <c r="C1" s="4">
        <v>44958</v>
      </c>
      <c r="D1" s="4">
        <v>44986</v>
      </c>
      <c r="E1" s="4">
        <v>45017</v>
      </c>
      <c r="F1" s="4">
        <v>45047</v>
      </c>
      <c r="G1" s="4">
        <v>45078</v>
      </c>
      <c r="H1" s="4">
        <v>45108</v>
      </c>
      <c r="I1" s="4">
        <v>45139</v>
      </c>
      <c r="J1" s="4">
        <v>45170</v>
      </c>
      <c r="K1" s="4">
        <v>45200</v>
      </c>
      <c r="L1" s="4">
        <v>45231</v>
      </c>
      <c r="M1" s="4">
        <v>45261</v>
      </c>
    </row>
    <row r="2" spans="1:13" s="1" customFormat="1" x14ac:dyDescent="0.25">
      <c r="A2" s="12" t="s">
        <v>3</v>
      </c>
      <c r="B2" s="13">
        <v>1</v>
      </c>
      <c r="C2" s="13">
        <v>1</v>
      </c>
      <c r="D2" s="13">
        <v>1</v>
      </c>
      <c r="E2" s="13">
        <v>1</v>
      </c>
      <c r="F2" s="13">
        <v>1</v>
      </c>
      <c r="G2" s="13">
        <v>1</v>
      </c>
      <c r="H2" s="13">
        <v>1</v>
      </c>
      <c r="I2" s="13">
        <v>1</v>
      </c>
      <c r="J2" s="13">
        <v>1</v>
      </c>
      <c r="K2" s="13">
        <v>1</v>
      </c>
      <c r="L2" s="13">
        <v>1</v>
      </c>
      <c r="M2" s="13">
        <v>1</v>
      </c>
    </row>
    <row r="3" spans="1:13" x14ac:dyDescent="0.25">
      <c r="A3" s="14" t="s">
        <v>10</v>
      </c>
      <c r="B3" s="15"/>
      <c r="C3" s="15" t="e">
        <f>IF(DANE!C3="",NA(),DANE!C3/DANE!B2)</f>
        <v>#N/A</v>
      </c>
      <c r="D3" s="15" t="e">
        <f>IF(DANE!D3="",NA(),DANE!D3/DANE!C2)</f>
        <v>#N/A</v>
      </c>
      <c r="E3" s="15" t="e">
        <f>IF(DANE!E3="",NA(),DANE!E3/DANE!D2)</f>
        <v>#N/A</v>
      </c>
      <c r="F3" s="15" t="e">
        <f>IF(DANE!F3="",NA(),DANE!F3/DANE!E2)</f>
        <v>#N/A</v>
      </c>
      <c r="G3" s="15" t="e">
        <f>IF(DANE!G3="",NA(),DANE!G3/DANE!F2)</f>
        <v>#N/A</v>
      </c>
      <c r="H3" s="15" t="e">
        <f>IF(DANE!H3="",NA(),DANE!H3/DANE!G2)</f>
        <v>#N/A</v>
      </c>
      <c r="I3" s="15" t="e">
        <f>IF(DANE!I3="",NA(),DANE!I3/DANE!H2)</f>
        <v>#N/A</v>
      </c>
      <c r="J3" s="15" t="e">
        <f>IF(DANE!J3="",NA(),DANE!J3/DANE!I2)</f>
        <v>#N/A</v>
      </c>
      <c r="K3" s="15" t="e">
        <f>IF(DANE!K3="",NA(),DANE!K3/DANE!J2)</f>
        <v>#N/A</v>
      </c>
      <c r="L3" s="15" t="e">
        <f>IF(DANE!L3="",NA(),DANE!L3/DANE!K2)</f>
        <v>#N/A</v>
      </c>
      <c r="M3" s="15" t="e">
        <f>IF(DANE!M3="",NA(),DANE!M3/DANE!L2)</f>
        <v>#N/A</v>
      </c>
    </row>
    <row r="4" spans="1:13" x14ac:dyDescent="0.25">
      <c r="A4" s="14" t="s">
        <v>11</v>
      </c>
      <c r="B4" s="15"/>
      <c r="C4" s="15" t="e">
        <f>IF(DANE!C4="",NA(),DANE!C4/DANE!B2)</f>
        <v>#N/A</v>
      </c>
      <c r="D4" s="15" t="e">
        <f>IF(DANE!D4="",NA(),DANE!D4/DANE!C2)</f>
        <v>#N/A</v>
      </c>
      <c r="E4" s="15" t="e">
        <f>IF(DANE!E4="",NA(),DANE!E4/DANE!D2)</f>
        <v>#N/A</v>
      </c>
      <c r="F4" s="15" t="e">
        <f>IF(DANE!F4="",NA(),DANE!F4/DANE!E2)</f>
        <v>#N/A</v>
      </c>
      <c r="G4" s="15" t="e">
        <f>IF(DANE!G4="",NA(),DANE!G4/DANE!F2)</f>
        <v>#N/A</v>
      </c>
      <c r="H4" s="15" t="e">
        <f>IF(DANE!H4="",NA(),DANE!H4/DANE!G2)</f>
        <v>#N/A</v>
      </c>
      <c r="I4" s="15" t="e">
        <f>IF(DANE!I4="",NA(),DANE!I4/DANE!H2)</f>
        <v>#N/A</v>
      </c>
      <c r="J4" s="15" t="e">
        <f>IF(DANE!J4="",NA(),DANE!J4/DANE!I2)</f>
        <v>#N/A</v>
      </c>
      <c r="K4" s="15" t="e">
        <f>IF(DANE!K4="",NA(),DANE!K4/DANE!J2)</f>
        <v>#N/A</v>
      </c>
      <c r="L4" s="15" t="e">
        <f>IF(DANE!L4="",NA(),DANE!L4/DANE!K2)</f>
        <v>#N/A</v>
      </c>
      <c r="M4" s="15" t="e">
        <f>IF(DANE!M4="",NA(),DANE!M4/DANE!L2)</f>
        <v>#N/A</v>
      </c>
    </row>
    <row r="5" spans="1:13" x14ac:dyDescent="0.25">
      <c r="A5" s="14" t="s">
        <v>12</v>
      </c>
      <c r="B5" s="15"/>
      <c r="C5" s="15" t="e">
        <f>IF(DANE!C5="",NA(),DANE!C5/DANE!B2)</f>
        <v>#N/A</v>
      </c>
      <c r="D5" s="15" t="e">
        <f>IF(DANE!D5="",NA(),DANE!D5/DANE!C2)</f>
        <v>#N/A</v>
      </c>
      <c r="E5" s="15" t="e">
        <f>IF(DANE!E5="",NA(),DANE!E5/DANE!D2)</f>
        <v>#N/A</v>
      </c>
      <c r="F5" s="15" t="e">
        <f>IF(DANE!F5="",NA(),DANE!F5/DANE!E2)</f>
        <v>#N/A</v>
      </c>
      <c r="G5" s="15" t="e">
        <f>IF(DANE!G5="",NA(),DANE!G5/DANE!F2)</f>
        <v>#N/A</v>
      </c>
      <c r="H5" s="15" t="e">
        <f>IF(DANE!H5="",NA(),DANE!H5/DANE!G2)</f>
        <v>#N/A</v>
      </c>
      <c r="I5" s="15" t="e">
        <f>IF(DANE!I5="",NA(),DANE!I5/DANE!H2)</f>
        <v>#N/A</v>
      </c>
      <c r="J5" s="15" t="e">
        <f>IF(DANE!J5="",NA(),DANE!J5/DANE!I2)</f>
        <v>#N/A</v>
      </c>
      <c r="K5" s="15" t="e">
        <f>IF(DANE!K5="",NA(),DANE!K5/DANE!J2)</f>
        <v>#N/A</v>
      </c>
      <c r="L5" s="15" t="e">
        <f>IF(DANE!L5="",NA(),DANE!L5/DANE!K2)</f>
        <v>#N/A</v>
      </c>
      <c r="M5" s="15" t="e">
        <f>IF(DANE!M5="",NA(),DANE!M5/DANE!L2)</f>
        <v>#N/A</v>
      </c>
    </row>
    <row r="6" spans="1:13" x14ac:dyDescent="0.25">
      <c r="A6" s="14" t="s">
        <v>4</v>
      </c>
      <c r="B6" s="13">
        <f>DANE!B11</f>
        <v>0.66</v>
      </c>
      <c r="C6" s="13">
        <f>B6</f>
        <v>0.66</v>
      </c>
      <c r="D6" s="13">
        <f t="shared" ref="D6:L6" si="0">C6</f>
        <v>0.66</v>
      </c>
      <c r="E6" s="13">
        <f t="shared" si="0"/>
        <v>0.66</v>
      </c>
      <c r="F6" s="13">
        <f t="shared" si="0"/>
        <v>0.66</v>
      </c>
      <c r="G6" s="13">
        <f t="shared" si="0"/>
        <v>0.66</v>
      </c>
      <c r="H6" s="13">
        <f t="shared" si="0"/>
        <v>0.66</v>
      </c>
      <c r="I6" s="13">
        <f t="shared" si="0"/>
        <v>0.66</v>
      </c>
      <c r="J6" s="13">
        <f t="shared" si="0"/>
        <v>0.66</v>
      </c>
      <c r="K6" s="13">
        <f t="shared" si="0"/>
        <v>0.66</v>
      </c>
      <c r="L6" s="13">
        <f t="shared" si="0"/>
        <v>0.66</v>
      </c>
      <c r="M6" s="13">
        <f>L6</f>
        <v>0.66</v>
      </c>
    </row>
    <row r="7" spans="1:13" x14ac:dyDescent="0.25">
      <c r="A7" s="14" t="s">
        <v>9</v>
      </c>
      <c r="B7" s="13" t="e">
        <f>IF(DANE!B7="",NA(),DANE!B7)</f>
        <v>#N/A</v>
      </c>
      <c r="C7" s="13" t="e">
        <f>IF(DANE!C7="",NA(),DANE!C7)</f>
        <v>#N/A</v>
      </c>
      <c r="D7" s="13" t="e">
        <f>IF(DANE!D7="",NA(),DANE!D7)</f>
        <v>#N/A</v>
      </c>
      <c r="E7" s="13" t="e">
        <f>IF(DANE!E7="",NA(),DANE!E7)</f>
        <v>#N/A</v>
      </c>
      <c r="F7" s="13" t="e">
        <f>IF(DANE!F7="",NA(),DANE!F7)</f>
        <v>#N/A</v>
      </c>
      <c r="G7" s="13" t="e">
        <f>IF(DANE!G7="",NA(),DANE!G7)</f>
        <v>#N/A</v>
      </c>
      <c r="H7" s="13" t="e">
        <f>IF(DANE!H7="",NA(),DANE!H7)</f>
        <v>#N/A</v>
      </c>
      <c r="I7" s="13" t="e">
        <f>IF(DANE!I7="",NA(),DANE!I7)</f>
        <v>#N/A</v>
      </c>
      <c r="J7" s="13" t="e">
        <f>IF(DANE!J7="",NA(),DANE!J7)</f>
        <v>#N/A</v>
      </c>
      <c r="K7" s="13" t="e">
        <f>IF(DANE!K7="",NA(),DANE!K7)</f>
        <v>#N/A</v>
      </c>
      <c r="L7" s="13" t="e">
        <f>IF(DANE!L7="",NA(),DANE!L7)</f>
        <v>#N/A</v>
      </c>
      <c r="M7" s="13" t="e">
        <f>IF(DANE!M7="",NA(),DANE!M7)</f>
        <v>#N/A</v>
      </c>
    </row>
    <row r="8" spans="1:13" x14ac:dyDescent="0.25">
      <c r="A8" s="14" t="s">
        <v>7</v>
      </c>
      <c r="B8" s="13">
        <v>0.03</v>
      </c>
      <c r="C8" s="13">
        <v>0.03</v>
      </c>
      <c r="D8" s="13">
        <v>0.03</v>
      </c>
      <c r="E8" s="13">
        <v>0.03</v>
      </c>
      <c r="F8" s="13">
        <v>0.03</v>
      </c>
      <c r="G8" s="13">
        <v>0.03</v>
      </c>
      <c r="H8" s="13">
        <v>0.03</v>
      </c>
      <c r="I8" s="13">
        <v>0.03</v>
      </c>
      <c r="J8" s="13">
        <v>0.03</v>
      </c>
      <c r="K8" s="13">
        <v>0.03</v>
      </c>
      <c r="L8" s="13">
        <v>0.03</v>
      </c>
      <c r="M8" s="13">
        <v>0.03</v>
      </c>
    </row>
    <row r="9" spans="1:13" x14ac:dyDescent="0.25">
      <c r="A9" s="14" t="s">
        <v>8</v>
      </c>
      <c r="B9" s="16" t="e">
        <f>DANE!B29</f>
        <v>#N/A</v>
      </c>
      <c r="C9" s="16" t="e">
        <f>DANE!C29</f>
        <v>#N/A</v>
      </c>
      <c r="D9" s="16" t="e">
        <f>DANE!D29</f>
        <v>#N/A</v>
      </c>
      <c r="E9" s="16" t="e">
        <f>DANE!E29</f>
        <v>#N/A</v>
      </c>
      <c r="F9" s="16" t="e">
        <f>DANE!F29</f>
        <v>#N/A</v>
      </c>
      <c r="G9" s="16" t="e">
        <f>DANE!G29</f>
        <v>#N/A</v>
      </c>
      <c r="H9" s="16" t="e">
        <f>DANE!H29</f>
        <v>#N/A</v>
      </c>
      <c r="I9" s="16" t="e">
        <f>DANE!I29</f>
        <v>#N/A</v>
      </c>
      <c r="J9" s="16" t="e">
        <f>DANE!J29</f>
        <v>#N/A</v>
      </c>
      <c r="K9" s="16" t="e">
        <f>DANE!K29</f>
        <v>#N/A</v>
      </c>
      <c r="L9" s="16" t="e">
        <f>DANE!L29</f>
        <v>#N/A</v>
      </c>
      <c r="M9" s="16" t="e">
        <f>DANE!M29</f>
        <v>#N/A</v>
      </c>
    </row>
    <row r="10" spans="1:13" x14ac:dyDescent="0.25"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</row>
    <row r="11" spans="1:13" x14ac:dyDescent="0.25"/>
    <row r="12" spans="1:13" x14ac:dyDescent="0.25"/>
    <row r="13" spans="1:13" x14ac:dyDescent="0.25"/>
    <row r="14" spans="1:13" x14ac:dyDescent="0.25"/>
    <row r="15" spans="1:13" x14ac:dyDescent="0.25"/>
    <row r="16" spans="1:13" x14ac:dyDescent="0.25"/>
    <row r="17" x14ac:dyDescent="0.25"/>
    <row r="18" x14ac:dyDescent="0.25"/>
    <row r="19" x14ac:dyDescent="0.25"/>
    <row r="20" x14ac:dyDescent="0.25"/>
    <row r="21" x14ac:dyDescent="0.25"/>
    <row r="22" x14ac:dyDescent="0.25"/>
    <row r="23" x14ac:dyDescent="0.25"/>
    <row r="24" x14ac:dyDescent="0.25"/>
    <row r="25" x14ac:dyDescent="0.25"/>
    <row r="26" x14ac:dyDescent="0.25"/>
    <row r="27" x14ac:dyDescent="0.25"/>
    <row r="28" x14ac:dyDescent="0.25"/>
    <row r="29" x14ac:dyDescent="0.25"/>
    <row r="30" x14ac:dyDescent="0.25"/>
    <row r="31" x14ac:dyDescent="0.25"/>
    <row r="32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A66FC3-42D0-4334-BCE0-5F40B9FF2A73}">
  <dimension ref="A1:T50"/>
  <sheetViews>
    <sheetView showGridLines="0" zoomScale="70" zoomScaleNormal="70" workbookViewId="0">
      <selection activeCell="B9" sqref="B9"/>
    </sheetView>
  </sheetViews>
  <sheetFormatPr defaultColWidth="0" defaultRowHeight="18" customHeight="1" zeroHeight="1" x14ac:dyDescent="0.25"/>
  <cols>
    <col min="1" max="1" width="37.25" style="14" customWidth="1"/>
    <col min="2" max="20" width="10.75" customWidth="1"/>
    <col min="21" max="16384" width="10.75" hidden="1"/>
  </cols>
  <sheetData>
    <row r="1" spans="1:13" s="1" customFormat="1" x14ac:dyDescent="0.25">
      <c r="A1" s="12"/>
      <c r="B1" s="4">
        <v>44927</v>
      </c>
      <c r="C1" s="4">
        <v>44958</v>
      </c>
      <c r="D1" s="4">
        <v>44986</v>
      </c>
      <c r="E1" s="4">
        <v>45017</v>
      </c>
      <c r="F1" s="4">
        <v>45047</v>
      </c>
      <c r="G1" s="4">
        <v>45078</v>
      </c>
      <c r="H1" s="4">
        <v>45108</v>
      </c>
      <c r="I1" s="4">
        <v>45139</v>
      </c>
      <c r="J1" s="4">
        <v>45170</v>
      </c>
      <c r="K1" s="4">
        <v>45200</v>
      </c>
      <c r="L1" s="4">
        <v>45231</v>
      </c>
      <c r="M1" s="4">
        <v>45261</v>
      </c>
    </row>
    <row r="2" spans="1:13" s="1" customFormat="1" x14ac:dyDescent="0.25">
      <c r="A2" s="12" t="s">
        <v>3</v>
      </c>
      <c r="B2" s="13">
        <v>1</v>
      </c>
      <c r="C2" s="13">
        <v>1</v>
      </c>
      <c r="D2" s="13">
        <v>1</v>
      </c>
      <c r="E2" s="13">
        <v>1</v>
      </c>
      <c r="F2" s="13">
        <v>1</v>
      </c>
      <c r="G2" s="13">
        <v>1</v>
      </c>
      <c r="H2" s="13">
        <v>1</v>
      </c>
      <c r="I2" s="13">
        <v>1</v>
      </c>
      <c r="J2" s="13">
        <v>1</v>
      </c>
      <c r="K2" s="13">
        <v>1</v>
      </c>
      <c r="L2" s="13">
        <v>1</v>
      </c>
      <c r="M2" s="13">
        <v>1</v>
      </c>
    </row>
    <row r="3" spans="1:13" x14ac:dyDescent="0.25">
      <c r="A3" s="14" t="s">
        <v>10</v>
      </c>
      <c r="B3" s="15"/>
      <c r="C3" s="15">
        <f>IF(przykład!C3="",NA(),przykład!C3/przykład!B2)</f>
        <v>0.78260869565217395</v>
      </c>
      <c r="D3" s="15">
        <f>IF(przykład!D3="",NA(),przykład!D3/przykład!C2)</f>
        <v>0.90476190476190477</v>
      </c>
      <c r="E3" s="15">
        <f>IF(przykład!E3="",NA(),przykład!E3/przykład!D2)</f>
        <v>0.75</v>
      </c>
      <c r="F3" s="15">
        <f>IF(przykład!F3="",NA(),przykład!F3/przykład!E2)</f>
        <v>0.88888888888888884</v>
      </c>
      <c r="G3" s="15">
        <f>IF(przykład!G3="",NA(),przykład!G3/przykład!F2)</f>
        <v>0.875</v>
      </c>
      <c r="H3" s="15">
        <f>IF(przykład!H3="",NA(),przykład!H3/przykład!G2)</f>
        <v>0.9285714285714286</v>
      </c>
      <c r="I3" s="15">
        <f>IF(przykład!I3="",NA(),przykład!I3/przykład!H2)</f>
        <v>0.9285714285714286</v>
      </c>
      <c r="J3" s="15">
        <f>IF(przykład!J3="",NA(),przykład!J3/przykład!I2)</f>
        <v>1</v>
      </c>
      <c r="K3" s="15" t="e">
        <f>IF(przykład!K3="",NA(),przykład!K3/przykład!J2)</f>
        <v>#N/A</v>
      </c>
      <c r="L3" s="15" t="e">
        <f>IF(przykład!L3="",NA(),przykład!L3/przykład!K2)</f>
        <v>#N/A</v>
      </c>
      <c r="M3" s="15" t="e">
        <f>IF(przykład!M3="",NA(),przykład!M3/przykład!L2)</f>
        <v>#N/A</v>
      </c>
    </row>
    <row r="4" spans="1:13" x14ac:dyDescent="0.25">
      <c r="A4" s="14" t="s">
        <v>11</v>
      </c>
      <c r="B4" s="15"/>
      <c r="C4" s="15">
        <f>IF(przykład!C4="",NA(),przykład!C4/przykład!B2)</f>
        <v>0.65217391304347827</v>
      </c>
      <c r="D4" s="15">
        <f>IF(przykład!D4="",NA(),przykład!D4/przykład!C2)</f>
        <v>0.8571428571428571</v>
      </c>
      <c r="E4" s="15">
        <f>IF(przykład!E4="",NA(),przykład!E4/przykład!D2)</f>
        <v>0.66666666666666663</v>
      </c>
      <c r="F4" s="15">
        <f>IF(przykład!F4="",NA(),przykład!F4/przykład!E2)</f>
        <v>0.88888888888888884</v>
      </c>
      <c r="G4" s="15">
        <f>IF(przykład!G4="",NA(),przykład!G4/przykład!F2)</f>
        <v>0.625</v>
      </c>
      <c r="H4" s="15">
        <f>IF(przykład!H4="",NA(),przykład!H4/przykład!G2)</f>
        <v>0.8571428571428571</v>
      </c>
      <c r="I4" s="15">
        <f>IF(przykład!I4="",NA(),przykład!I4/przykład!H2)</f>
        <v>0.8571428571428571</v>
      </c>
      <c r="J4" s="15">
        <f>IF(przykład!J4="",NA(),przykład!J4/przykład!I2)</f>
        <v>1.5</v>
      </c>
      <c r="K4" s="15" t="e">
        <f>IF(przykład!K4="",NA(),przykład!K4/przykład!J2)</f>
        <v>#N/A</v>
      </c>
      <c r="L4" s="15" t="e">
        <f>IF(przykład!L4="",NA(),przykład!L4/przykład!K2)</f>
        <v>#N/A</v>
      </c>
      <c r="M4" s="15" t="e">
        <f>IF(przykład!M4="",NA(),przykład!M4/przykład!L2)</f>
        <v>#N/A</v>
      </c>
    </row>
    <row r="5" spans="1:13" x14ac:dyDescent="0.25">
      <c r="A5" s="14" t="s">
        <v>12</v>
      </c>
      <c r="B5" s="15"/>
      <c r="C5" s="15">
        <f>IF(przykład!C5="",NA(),przykład!C5/przykład!B2)</f>
        <v>0.82608695652173914</v>
      </c>
      <c r="D5" s="15">
        <f>IF(przykład!D5="",NA(),przykład!D5/przykład!C2)</f>
        <v>0.76190476190476186</v>
      </c>
      <c r="E5" s="15">
        <f>IF(przykład!E5="",NA(),przykład!E5/przykład!D2)</f>
        <v>0.54166666666666663</v>
      </c>
      <c r="F5" s="15">
        <f>IF(przykład!F5="",NA(),przykład!F5/przykład!E2)</f>
        <v>0.83333333333333337</v>
      </c>
      <c r="G5" s="15">
        <f>IF(przykład!G5="",NA(),przykład!G5/przykład!F2)</f>
        <v>0.5625</v>
      </c>
      <c r="H5" s="15">
        <f>IF(przykład!H5="",NA(),przykład!H5/przykład!G2)</f>
        <v>0.7142857142857143</v>
      </c>
      <c r="I5" s="15">
        <f>IF(przykład!I5="",NA(),przykład!I5/przykład!H2)</f>
        <v>0.7142857142857143</v>
      </c>
      <c r="J5" s="15">
        <f>IF(przykład!J5="",NA(),przykład!J5/przykład!I2)</f>
        <v>1.125</v>
      </c>
      <c r="K5" s="15" t="e">
        <f>IF(przykład!K5="",NA(),przykład!K5/przykład!J2)</f>
        <v>#N/A</v>
      </c>
      <c r="L5" s="15" t="e">
        <f>IF(przykład!L5="",NA(),przykład!L5/przykład!K2)</f>
        <v>#N/A</v>
      </c>
      <c r="M5" s="15" t="e">
        <f>IF(przykład!M5="",NA(),przykład!M5/przykład!L2)</f>
        <v>#N/A</v>
      </c>
    </row>
    <row r="6" spans="1:13" x14ac:dyDescent="0.25">
      <c r="A6" s="14" t="s">
        <v>4</v>
      </c>
      <c r="B6" s="13">
        <f>przykład!B11</f>
        <v>0.66</v>
      </c>
      <c r="C6" s="13">
        <f>B6</f>
        <v>0.66</v>
      </c>
      <c r="D6" s="13">
        <f t="shared" ref="D6:L6" si="0">C6</f>
        <v>0.66</v>
      </c>
      <c r="E6" s="13">
        <f t="shared" si="0"/>
        <v>0.66</v>
      </c>
      <c r="F6" s="13">
        <f t="shared" si="0"/>
        <v>0.66</v>
      </c>
      <c r="G6" s="13">
        <f t="shared" si="0"/>
        <v>0.66</v>
      </c>
      <c r="H6" s="13">
        <f t="shared" si="0"/>
        <v>0.66</v>
      </c>
      <c r="I6" s="13">
        <f t="shared" si="0"/>
        <v>0.66</v>
      </c>
      <c r="J6" s="13">
        <f t="shared" si="0"/>
        <v>0.66</v>
      </c>
      <c r="K6" s="13">
        <f t="shared" si="0"/>
        <v>0.66</v>
      </c>
      <c r="L6" s="13">
        <f t="shared" si="0"/>
        <v>0.66</v>
      </c>
      <c r="M6" s="13">
        <f>L6</f>
        <v>0.66</v>
      </c>
    </row>
    <row r="7" spans="1:13" x14ac:dyDescent="0.25">
      <c r="A7" s="14" t="s">
        <v>9</v>
      </c>
      <c r="B7" s="13">
        <f>IF(przykład!B7="",NA(),przykład!B7)</f>
        <v>0.45</v>
      </c>
      <c r="C7" s="13">
        <f>IF(przykład!C7="",NA(),przykład!C7)</f>
        <v>0.46</v>
      </c>
      <c r="D7" s="13">
        <f>IF(przykład!D7="",NA(),przykład!D7)</f>
        <v>0.52</v>
      </c>
      <c r="E7" s="13">
        <f>IF(przykład!E7="",NA(),przykład!E7)</f>
        <v>0.56999999999999995</v>
      </c>
      <c r="F7" s="13">
        <f>IF(przykład!F7="",NA(),przykład!F7)</f>
        <v>0.56000000000000005</v>
      </c>
      <c r="G7" s="13">
        <f>IF(przykład!G7="",NA(),przykład!G7)</f>
        <v>0.6</v>
      </c>
      <c r="H7" s="13">
        <f>IF(przykład!H7="",NA(),przykład!H7)</f>
        <v>0.67</v>
      </c>
      <c r="I7" s="13">
        <f>IF(przykład!I7="",NA(),przykład!I7)</f>
        <v>0.66</v>
      </c>
      <c r="J7" s="13">
        <f>IF(przykład!J7="",NA(),przykład!J7)</f>
        <v>0.67</v>
      </c>
      <c r="K7" s="13" t="e">
        <f>IF(przykład!K7="",NA(),przykład!K7)</f>
        <v>#N/A</v>
      </c>
      <c r="L7" s="13" t="e">
        <f>IF(przykład!L7="",NA(),przykład!L7)</f>
        <v>#N/A</v>
      </c>
      <c r="M7" s="13" t="e">
        <f>IF(przykład!M7="",NA(),przykład!M7)</f>
        <v>#N/A</v>
      </c>
    </row>
    <row r="8" spans="1:13" x14ac:dyDescent="0.25">
      <c r="A8" s="14" t="s">
        <v>7</v>
      </c>
      <c r="B8" s="13">
        <v>0.03</v>
      </c>
      <c r="C8" s="13">
        <v>0.03</v>
      </c>
      <c r="D8" s="13">
        <v>0.03</v>
      </c>
      <c r="E8" s="13">
        <v>0.03</v>
      </c>
      <c r="F8" s="13">
        <v>0.03</v>
      </c>
      <c r="G8" s="13">
        <v>0.03</v>
      </c>
      <c r="H8" s="13">
        <v>0.03</v>
      </c>
      <c r="I8" s="13">
        <v>0.03</v>
      </c>
      <c r="J8" s="13">
        <v>0.03</v>
      </c>
      <c r="K8" s="13">
        <v>0.03</v>
      </c>
      <c r="L8" s="13">
        <v>0.03</v>
      </c>
      <c r="M8" s="13">
        <v>0.03</v>
      </c>
    </row>
    <row r="9" spans="1:13" x14ac:dyDescent="0.25">
      <c r="A9" s="14" t="s">
        <v>8</v>
      </c>
      <c r="B9" s="16">
        <f>przykład!B29</f>
        <v>6.0000000000000053E-2</v>
      </c>
      <c r="C9" s="16">
        <f>przykład!C29</f>
        <v>4.0000000000000036E-2</v>
      </c>
      <c r="D9" s="16">
        <f>przykład!D29</f>
        <v>2.0000000000000018E-2</v>
      </c>
      <c r="E9" s="16">
        <f>przykład!E29</f>
        <v>2.0000000000000018E-2</v>
      </c>
      <c r="F9" s="16">
        <f>przykład!F29</f>
        <v>6.0000000000000053E-2</v>
      </c>
      <c r="G9" s="16">
        <f>przykład!G29</f>
        <v>3.0000000000000027E-2</v>
      </c>
      <c r="H9" s="16">
        <f>przykład!H29</f>
        <v>5.0000000000000044E-2</v>
      </c>
      <c r="I9" s="16">
        <f>przykład!I29</f>
        <v>4.0000000000000036E-2</v>
      </c>
      <c r="J9" s="16">
        <f>przykład!J29</f>
        <v>4.0000000000000036E-2</v>
      </c>
      <c r="K9" s="16" t="e">
        <f>przykład!K29</f>
        <v>#N/A</v>
      </c>
      <c r="L9" s="16" t="e">
        <f>przykład!L29</f>
        <v>#N/A</v>
      </c>
      <c r="M9" s="16" t="e">
        <f>przykład!M29</f>
        <v>#N/A</v>
      </c>
    </row>
    <row r="10" spans="1:13" x14ac:dyDescent="0.25"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</row>
    <row r="11" spans="1:13" x14ac:dyDescent="0.25"/>
    <row r="12" spans="1:13" x14ac:dyDescent="0.25"/>
    <row r="13" spans="1:13" x14ac:dyDescent="0.25"/>
    <row r="14" spans="1:13" x14ac:dyDescent="0.25"/>
    <row r="15" spans="1:13" x14ac:dyDescent="0.25"/>
    <row r="16" spans="1:13" x14ac:dyDescent="0.25"/>
    <row r="17" x14ac:dyDescent="0.25"/>
    <row r="18" x14ac:dyDescent="0.25"/>
    <row r="19" x14ac:dyDescent="0.25"/>
    <row r="20" x14ac:dyDescent="0.25"/>
    <row r="21" x14ac:dyDescent="0.25"/>
    <row r="22" x14ac:dyDescent="0.25"/>
    <row r="23" x14ac:dyDescent="0.25"/>
    <row r="24" x14ac:dyDescent="0.25"/>
    <row r="25" x14ac:dyDescent="0.25"/>
    <row r="26" x14ac:dyDescent="0.25"/>
    <row r="27" x14ac:dyDescent="0.25"/>
    <row r="28" x14ac:dyDescent="0.25"/>
    <row r="29" x14ac:dyDescent="0.25"/>
    <row r="30" x14ac:dyDescent="0.25"/>
    <row r="31" x14ac:dyDescent="0.25"/>
    <row r="32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przykład</vt:lpstr>
      <vt:lpstr>DANE</vt:lpstr>
      <vt:lpstr>WYKRESY (2)</vt:lpstr>
      <vt:lpstr>WYKRESY</vt:lpstr>
      <vt:lpstr>WYKRESY_przyklad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Szymon Brzosko</dc:creator>
  <cp:lastModifiedBy>Marta Serwanska-Swietek (DKC)</cp:lastModifiedBy>
  <dcterms:created xsi:type="dcterms:W3CDTF">2022-11-16T11:47:13Z</dcterms:created>
  <dcterms:modified xsi:type="dcterms:W3CDTF">2023-04-18T13:26:03Z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